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kuniya.hidehiko\Desktop\申請書\"/>
    </mc:Choice>
  </mc:AlternateContent>
  <xr:revisionPtr revIDLastSave="0" documentId="8_{40F61209-D36D-4DE3-83B2-1AF682D275C5}" xr6:coauthVersionLast="47" xr6:coauthVersionMax="47" xr10:uidLastSave="{00000000-0000-0000-0000-000000000000}"/>
  <bookViews>
    <workbookView xWindow="-108" yWindow="-108" windowWidth="23256" windowHeight="14016" xr2:uid="{1FCE35A1-2716-4E22-9736-2F19A2252CAB}"/>
  </bookViews>
  <sheets>
    <sheet name="ユーザー情報登録申請書" sheetId="1" r:id="rId1"/>
  </sheets>
  <definedNames>
    <definedName name="_xlnm._FilterDatabase" localSheetId="0" hidden="1">ユーザー情報登録申請書!$A$1:$AB$2</definedName>
    <definedName name="_xlnm.Print_Area" localSheetId="0">ユーザー情報登録申請書!$A$1:$AB$131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2" i="1" l="1"/>
  <c r="A125" i="1"/>
  <c r="A124" i="1"/>
  <c r="A123" i="1"/>
  <c r="O8" i="1"/>
  <c r="A102" i="1"/>
  <c r="A108" i="1"/>
  <c r="A40" i="1"/>
  <c r="A72" i="1"/>
  <c r="A71" i="1"/>
  <c r="A70" i="1"/>
  <c r="A69" i="1"/>
  <c r="O6" i="1" l="1"/>
  <c r="V6" i="1" s="1"/>
  <c r="A107" i="1"/>
  <c r="A106" i="1"/>
  <c r="A105" i="1"/>
  <c r="A103" i="1"/>
  <c r="O7" i="1"/>
  <c r="O5" i="1"/>
  <c r="C103" i="1"/>
  <c r="C104" i="1"/>
  <c r="P9" i="1" l="1"/>
  <c r="A1" i="1"/>
</calcChain>
</file>

<file path=xl/sharedStrings.xml><?xml version="1.0" encoding="utf-8"?>
<sst xmlns="http://schemas.openxmlformats.org/spreadsheetml/2006/main" count="280" uniqueCount="174">
  <si>
    <t>記入日</t>
    <rPh sb="0" eb="2">
      <t>キニュウ</t>
    </rPh>
    <rPh sb="2" eb="3">
      <t>ビ</t>
    </rPh>
    <phoneticPr fontId="5"/>
  </si>
  <si>
    <t>年　　　　　　　　</t>
    <rPh sb="0" eb="1">
      <t>ネン</t>
    </rPh>
    <phoneticPr fontId="5"/>
  </si>
  <si>
    <t>月</t>
    <phoneticPr fontId="5"/>
  </si>
  <si>
    <t>日</t>
    <phoneticPr fontId="5"/>
  </si>
  <si>
    <t>〒</t>
    <phoneticPr fontId="5"/>
  </si>
  <si>
    <t>ユ－ザ－情報登録申請書</t>
  </si>
  <si>
    <t>請求先（リックソフトとお取引のある お客様情報）</t>
  </si>
  <si>
    <t>会社名</t>
  </si>
  <si>
    <t>所在地</t>
  </si>
  <si>
    <t>部署名</t>
  </si>
  <si>
    <t>担当者名</t>
  </si>
  <si>
    <t>カナ</t>
  </si>
  <si>
    <t>メールアドレス</t>
  </si>
  <si>
    <t>電話番号</t>
  </si>
  <si>
    <t>請求書送付先
（上記と異なる場合ご記入ください）</t>
  </si>
  <si>
    <t>日本語</t>
  </si>
  <si>
    <t>英語</t>
  </si>
  <si>
    <t>ヘルプデスク
アカウント</t>
  </si>
  <si>
    <t>氏名又は部署名</t>
  </si>
  <si>
    <t>サイトアドレス</t>
  </si>
  <si>
    <t>.atlassian.net</t>
  </si>
  <si>
    <t>TO</t>
  </si>
  <si>
    <t>CC（必要な場合はご記入ください）</t>
  </si>
  <si>
    <t>備考</t>
  </si>
  <si>
    <t>https://ja.atlassian.com/try</t>
    <phoneticPr fontId="3"/>
  </si>
  <si>
    <t>住所</t>
    <rPh sb="0" eb="2">
      <t>ジュウショ</t>
    </rPh>
    <phoneticPr fontId="3"/>
  </si>
  <si>
    <t>担当者名</t>
    <rPh sb="0" eb="3">
      <t>タントウシャ</t>
    </rPh>
    <rPh sb="3" eb="4">
      <t>メイ</t>
    </rPh>
    <phoneticPr fontId="3"/>
  </si>
  <si>
    <t>部署名</t>
    <rPh sb="0" eb="2">
      <t>ブショ</t>
    </rPh>
    <rPh sb="2" eb="3">
      <t>メイ</t>
    </rPh>
    <phoneticPr fontId="3"/>
  </si>
  <si>
    <t>メールアドレス</t>
    <phoneticPr fontId="3"/>
  </si>
  <si>
    <t>EU：担当者様情報</t>
    <rPh sb="3" eb="7">
      <t>タントウシャサマ</t>
    </rPh>
    <rPh sb="7" eb="9">
      <t>ジョウホウ</t>
    </rPh>
    <phoneticPr fontId="3"/>
  </si>
  <si>
    <t>販社：担当者様情報</t>
    <rPh sb="0" eb="2">
      <t>ハンシャ</t>
    </rPh>
    <rPh sb="3" eb="6">
      <t>タントウシャ</t>
    </rPh>
    <rPh sb="6" eb="7">
      <t>サマ</t>
    </rPh>
    <rPh sb="7" eb="9">
      <t>ジョウホウ</t>
    </rPh>
    <phoneticPr fontId="3"/>
  </si>
  <si>
    <t>ユーザー向け入門ガイドブック
プレゼント</t>
  </si>
  <si>
    <t>その他</t>
    <rPh sb="2" eb="3">
      <t>タ</t>
    </rPh>
    <phoneticPr fontId="3"/>
  </si>
  <si>
    <t>納品先（メールアドレス）</t>
    <rPh sb="0" eb="2">
      <t>ノウヒン</t>
    </rPh>
    <phoneticPr fontId="3"/>
  </si>
  <si>
    <t>規約の同意</t>
    <rPh sb="0" eb="2">
      <t>キヤク</t>
    </rPh>
    <rPh sb="3" eb="5">
      <t>ドウイ</t>
    </rPh>
    <phoneticPr fontId="3"/>
  </si>
  <si>
    <t>https://www.ricksoft.jp/cloud/atlassian-cloud/</t>
    <phoneticPr fontId="3"/>
  </si>
  <si>
    <t>Atlassian ライセンス</t>
    <phoneticPr fontId="3"/>
  </si>
  <si>
    <t>Atlassian Cloud 月額</t>
    <rPh sb="16" eb="18">
      <t>ゲツガク</t>
    </rPh>
    <phoneticPr fontId="3"/>
  </si>
  <si>
    <t>Trello</t>
    <phoneticPr fontId="3"/>
  </si>
  <si>
    <t>Opsgenie</t>
    <phoneticPr fontId="3"/>
  </si>
  <si>
    <t>OpsGenieアカウントのフルネーム</t>
    <phoneticPr fontId="5"/>
  </si>
  <si>
    <t>OpsGenieドメイン名</t>
    <phoneticPr fontId="5"/>
  </si>
  <si>
    <t>チームURL</t>
    <phoneticPr fontId="5"/>
  </si>
  <si>
    <t>管理者用のTrelloのユーザー名
※英字表記にてお願いいたします。</t>
    <phoneticPr fontId="5"/>
  </si>
  <si>
    <t>ライセンス登録担当者（ライセンス名義）</t>
    <phoneticPr fontId="3"/>
  </si>
  <si>
    <t>「ライセンス登録担当者」記入内容と同じ</t>
    <phoneticPr fontId="3"/>
  </si>
  <si>
    <t>StatuspageのURL</t>
    <phoneticPr fontId="5"/>
  </si>
  <si>
    <t>（例： https ：//yourcompany.statuspage.io）</t>
    <phoneticPr fontId="3"/>
  </si>
  <si>
    <t>Alfresco社 Agreements EULA（使用許諾契約書）に同意する
※詳細については、下記Alfresco 社サイトをご参照ください。</t>
  </si>
  <si>
    <t>Alfresco</t>
    <phoneticPr fontId="3"/>
  </si>
  <si>
    <t>Primary Contact
（Alfresco サポートへの問い合わせ窓口になる方）</t>
    <phoneticPr fontId="5"/>
  </si>
  <si>
    <t>氏名</t>
    <phoneticPr fontId="5"/>
  </si>
  <si>
    <t>電話番号</t>
    <phoneticPr fontId="5"/>
  </si>
  <si>
    <t>https://about.mattermost.com/enterprise-edition-terms/</t>
    <phoneticPr fontId="3"/>
  </si>
  <si>
    <t>https://www.alfresco.com/EULA/</t>
    <phoneticPr fontId="3"/>
  </si>
  <si>
    <t>Mattermost</t>
    <phoneticPr fontId="3"/>
  </si>
  <si>
    <t>https://www.workato.com/legal/terms-of-service</t>
    <phoneticPr fontId="3"/>
  </si>
  <si>
    <t>workato</t>
    <phoneticPr fontId="3"/>
  </si>
  <si>
    <t>https://slack.com/intl/ja-jp/terms-of-service</t>
    <phoneticPr fontId="3"/>
  </si>
  <si>
    <t>https://slack.com/intl/ja-jp/terms-of-service/user</t>
    <phoneticPr fontId="3"/>
  </si>
  <si>
    <t>Slack</t>
    <phoneticPr fontId="3"/>
  </si>
  <si>
    <t>ライセンス</t>
    <phoneticPr fontId="5"/>
  </si>
  <si>
    <r>
      <t>新規 or 更新</t>
    </r>
    <r>
      <rPr>
        <sz val="14"/>
        <color rgb="FFFF0000"/>
        <rFont val="Meiryo UI"/>
        <family val="3"/>
        <charset val="128"/>
      </rPr>
      <t>*</t>
    </r>
    <rPh sb="0" eb="2">
      <t>シンキ</t>
    </rPh>
    <rPh sb="6" eb="8">
      <t>コウシン</t>
    </rPh>
    <phoneticPr fontId="3"/>
  </si>
  <si>
    <r>
      <t>導入時期</t>
    </r>
    <r>
      <rPr>
        <sz val="14"/>
        <color rgb="FFFF0000"/>
        <rFont val="Meiryo UI"/>
        <family val="3"/>
        <charset val="128"/>
      </rPr>
      <t>*</t>
    </r>
    <rPh sb="0" eb="2">
      <t>ドウニュウ</t>
    </rPh>
    <rPh sb="2" eb="4">
      <t>ジキ</t>
    </rPh>
    <phoneticPr fontId="5"/>
  </si>
  <si>
    <t>年</t>
    <rPh sb="0" eb="1">
      <t>ネン</t>
    </rPh>
    <phoneticPr fontId="5"/>
  </si>
  <si>
    <t>月</t>
    <rPh sb="0" eb="1">
      <t>ツキ</t>
    </rPh>
    <phoneticPr fontId="5"/>
  </si>
  <si>
    <t>日</t>
    <rPh sb="0" eb="1">
      <t>ニチ</t>
    </rPh>
    <phoneticPr fontId="5"/>
  </si>
  <si>
    <t>※導入時期は目安や目標でも問題ありません。</t>
    <phoneticPr fontId="5"/>
  </si>
  <si>
    <t>納品希望日</t>
    <rPh sb="0" eb="2">
      <t>ノウヒン</t>
    </rPh>
    <phoneticPr fontId="5"/>
  </si>
  <si>
    <t>サブスクリプション契約開始希望日</t>
    <rPh sb="9" eb="11">
      <t>ケイヤク</t>
    </rPh>
    <rPh sb="11" eb="13">
      <t>カイシ</t>
    </rPh>
    <rPh sb="13" eb="15">
      <t>キボウ</t>
    </rPh>
    <rPh sb="15" eb="16">
      <t>ヒ</t>
    </rPh>
    <phoneticPr fontId="5"/>
  </si>
  <si>
    <t>https://www.ricksoft.jp/try/images/cadre_terms.pdf</t>
    <phoneticPr fontId="3"/>
  </si>
  <si>
    <t>CADRE</t>
    <phoneticPr fontId="3"/>
  </si>
  <si>
    <t>Ricksoft のAtlassianCloud 月額プラン利用規約 に同意する
※詳細については、下記URL下部より Atlassian Cloud 月額プラン利用規約 をご参照ください。</t>
    <rPh sb="25" eb="27">
      <t>ゲツガク</t>
    </rPh>
    <rPh sb="30" eb="32">
      <t>リヨウ</t>
    </rPh>
    <rPh sb="32" eb="34">
      <t>キヤク</t>
    </rPh>
    <phoneticPr fontId="3"/>
  </si>
  <si>
    <t>Mattermost Enterprise Edition Subscription Termsに同意する
※詳細については、下記サイトをご参照ください。</t>
  </si>
  <si>
    <t>workato社 Terms of Service（サービス利用規約）に同意する。
※詳細については、下記workato社サイトをご参照ください。</t>
  </si>
  <si>
    <t>Slack利用規約に同意する
※詳細については、下記サイトをご参照ください。</t>
  </si>
  <si>
    <t>Ricksoft の ソフトウェア利用規約 に同意する
※詳細については、下記URLをご参照ください。</t>
  </si>
  <si>
    <t>例）
・保守更新のご案内は購買○○（メールアドレス：）まで連絡
・納品時はCC:○○を追加
・今後のお問い合わせ先は購買○○（メールアドレス：）まで連絡　等</t>
  </si>
  <si>
    <t>『同意する』を選択してください</t>
  </si>
  <si>
    <t>お申し込みのライセンスプランを選択してください</t>
    <rPh sb="1" eb="2">
      <t>モウ</t>
    </rPh>
    <rPh sb="3" eb="4">
      <t>コ</t>
    </rPh>
    <rPh sb="15" eb="17">
      <t>センタク</t>
    </rPh>
    <phoneticPr fontId="5"/>
  </si>
  <si>
    <t>希望しない</t>
  </si>
  <si>
    <t>購入対象製品</t>
    <rPh sb="0" eb="2">
      <t>コウニュウ</t>
    </rPh>
    <rPh sb="2" eb="6">
      <t>タイショウセイヒン</t>
    </rPh>
    <phoneticPr fontId="3"/>
  </si>
  <si>
    <t>販売</t>
    <rPh sb="0" eb="2">
      <t>ハンバイ</t>
    </rPh>
    <phoneticPr fontId="3"/>
  </si>
  <si>
    <t>部署名（日本語）</t>
    <rPh sb="4" eb="7">
      <t>ニホンゴ</t>
    </rPh>
    <phoneticPr fontId="3"/>
  </si>
  <si>
    <t>サポート</t>
    <phoneticPr fontId="3"/>
  </si>
  <si>
    <t>新規登録の際には、リックソフトのヘルプデスクからID・パスワードがメールで送信されます。
複数名で共有できるようグループアドレスでの登録を推奨します。
メールアドレスはヘルプデスクへのログインIDとなります。
貴社のナレッジ共有のため、1社1アカウントでの利用をお勧めしております。既存のアカウントが不明な場合は、お問い合わせください。</t>
    <phoneticPr fontId="3"/>
  </si>
  <si>
    <t>新規ライセンスの場合はこのメールアドレスがライセンス管理者になります。複数名で共有できるようグループアドレスでの登録を推奨します。
保守期間途中でのメールアドレスの変更はお客様ご自身で行っていただく作業となります。詳細はお問い合わせください。
上記メールアドレス宛に、オーダー処理や更新案内のメールが送られます。
製品ベンダより直接お知らせや更新案内のメール（英語）が送られる場合があります。</t>
    <rPh sb="157" eb="159">
      <t>セイヒン</t>
    </rPh>
    <rPh sb="164" eb="166">
      <t>チョクセツ</t>
    </rPh>
    <rPh sb="167" eb="168">
      <t>シ</t>
    </rPh>
    <rPh sb="171" eb="175">
      <t>コウシンアンナイ</t>
    </rPh>
    <rPh sb="180" eb="182">
      <t>エイゴ</t>
    </rPh>
    <rPh sb="184" eb="185">
      <t>オク</t>
    </rPh>
    <rPh sb="188" eb="190">
      <t>バアイ</t>
    </rPh>
    <phoneticPr fontId="3"/>
  </si>
  <si>
    <t>こちらより作成をお願いします→</t>
    <phoneticPr fontId="3"/>
  </si>
  <si>
    <t>トライアル環境作成</t>
    <rPh sb="5" eb="7">
      <t>カンキョウ</t>
    </rPh>
    <rPh sb="7" eb="9">
      <t>サクセイ</t>
    </rPh>
    <phoneticPr fontId="3"/>
  </si>
  <si>
    <t>「請求書送付先」記入内容と同じ</t>
    <rPh sb="3" eb="4">
      <t>ショ</t>
    </rPh>
    <rPh sb="4" eb="6">
      <t>ソウフ</t>
    </rPh>
    <phoneticPr fontId="3"/>
  </si>
  <si>
    <t>Tableau</t>
    <phoneticPr fontId="3"/>
  </si>
  <si>
    <t>https://tableau.com/ja-jp/eula</t>
    <phoneticPr fontId="3"/>
  </si>
  <si>
    <t>Tableau社 エンドユーザーライセンス契約に同意する
※詳細については、下記URLをご参照ください。</t>
    <phoneticPr fontId="3"/>
  </si>
  <si>
    <t>LucidChart</t>
    <phoneticPr fontId="3"/>
  </si>
  <si>
    <t>Lucid Software社 Terms of Service（サービス利用規約）に同意する。
※詳細については、下記URLをご参照ください。</t>
    <phoneticPr fontId="3"/>
  </si>
  <si>
    <t>https://lucid.co/tos</t>
    <phoneticPr fontId="3"/>
  </si>
  <si>
    <t>直販</t>
  </si>
  <si>
    <t>SEN</t>
    <phoneticPr fontId="3"/>
  </si>
  <si>
    <t>本番利用開始希望日</t>
    <rPh sb="0" eb="2">
      <t>ホンバン</t>
    </rPh>
    <rPh sb="2" eb="4">
      <t>リヨウ</t>
    </rPh>
    <rPh sb="4" eb="6">
      <t>カイシ</t>
    </rPh>
    <rPh sb="6" eb="9">
      <t>キボウビ</t>
    </rPh>
    <phoneticPr fontId="3"/>
  </si>
  <si>
    <t>Atlassian Cloud</t>
    <phoneticPr fontId="3"/>
  </si>
  <si>
    <t>workato</t>
  </si>
  <si>
    <t>販社経由</t>
  </si>
  <si>
    <t>Trello</t>
  </si>
  <si>
    <t>Opsgenie</t>
  </si>
  <si>
    <t>Statuspage</t>
  </si>
  <si>
    <t>Alfresco</t>
  </si>
  <si>
    <t>Mattermost</t>
  </si>
  <si>
    <t>LucidChart</t>
  </si>
  <si>
    <t>Atlassian Cloud 環境情報</t>
    <rPh sb="16" eb="18">
      <t>カンキョウ</t>
    </rPh>
    <rPh sb="18" eb="20">
      <t>ジョウホウ</t>
    </rPh>
    <phoneticPr fontId="3"/>
  </si>
  <si>
    <t>Bitbucket Cloud 環境情報</t>
    <phoneticPr fontId="3"/>
  </si>
  <si>
    <t>ワークスペース</t>
    <phoneticPr fontId="3"/>
  </si>
  <si>
    <t>（例：https: //trello.com/yourteamname）</t>
    <rPh sb="1" eb="2">
      <t>レイ</t>
    </rPh>
    <phoneticPr fontId="3"/>
  </si>
  <si>
    <t>https://www.mend.io/terms-of-service/</t>
    <phoneticPr fontId="3"/>
  </si>
  <si>
    <t>MEND社 Terms of Service に同意する
※詳細については、下記MEND社サイトをご参照ください。</t>
    <phoneticPr fontId="3"/>
  </si>
  <si>
    <t>MEND</t>
    <phoneticPr fontId="3"/>
  </si>
  <si>
    <t>プライバシーポリシー</t>
    <phoneticPr fontId="3"/>
  </si>
  <si>
    <t>https://www.ricksoft.jp/company/privacy.html</t>
    <phoneticPr fontId="3"/>
  </si>
  <si>
    <r>
      <t xml:space="preserve">リックソフトのプライバシーポリシー（個人情報保護方針）に同意する
</t>
    </r>
    <r>
      <rPr>
        <sz val="12"/>
        <rFont val="Meiryo UI"/>
        <family val="3"/>
        <charset val="128"/>
      </rPr>
      <t xml:space="preserve">個人情報の種類は『お取引先ご担当者様に関する情報』になります
</t>
    </r>
    <r>
      <rPr>
        <sz val="14"/>
        <rFont val="Meiryo UI"/>
        <family val="3"/>
        <charset val="128"/>
      </rPr>
      <t>※詳細については、下記URLをご参照ください。</t>
    </r>
    <phoneticPr fontId="3"/>
  </si>
  <si>
    <t>MEND
（旧：WhiteSource）</t>
    <rPh sb="6" eb="7">
      <t>キュウ</t>
    </rPh>
    <phoneticPr fontId="3"/>
  </si>
  <si>
    <t>連携ツール</t>
    <rPh sb="0" eb="2">
      <t>レンケイ</t>
    </rPh>
    <phoneticPr fontId="3"/>
  </si>
  <si>
    <t>URL</t>
    <phoneticPr fontId="3"/>
  </si>
  <si>
    <t>Halpの連携ツールとURL</t>
    <rPh sb="5" eb="7">
      <t>レンケイ</t>
    </rPh>
    <phoneticPr fontId="3"/>
  </si>
  <si>
    <t>連携ツールを選択して下さい</t>
  </si>
  <si>
    <t>Halp</t>
    <phoneticPr fontId="3"/>
  </si>
  <si>
    <t>Tricentis</t>
    <phoneticPr fontId="3"/>
  </si>
  <si>
    <t>Tricentis 社の利用規約に同意する
※Tricentis 社の利用規約については、下記サイトをご参照ください。</t>
    <phoneticPr fontId="3"/>
  </si>
  <si>
    <t>https://www.tricentis.com/legal-information/contracts/</t>
    <phoneticPr fontId="3"/>
  </si>
  <si>
    <t>『同意する』を選択してください</t>
    <phoneticPr fontId="3"/>
  </si>
  <si>
    <t>Advanced か Premium を選択願います</t>
  </si>
  <si>
    <t>https://www.ricksoft.jp/company/logo-termsofservice.html</t>
    <phoneticPr fontId="3"/>
  </si>
  <si>
    <t>企業名・企業ロゴに関する利用規約</t>
    <phoneticPr fontId="3"/>
  </si>
  <si>
    <t>https://www.atlassian.com/legal/atlassian-customer-agreement</t>
    <phoneticPr fontId="3"/>
  </si>
  <si>
    <t>Atlassian Customer Agreement に同意する
※詳細については、下記Atlassian 社サイトをご参照ください。</t>
    <phoneticPr fontId="3"/>
  </si>
  <si>
    <t>.opsgenie.com</t>
    <phoneticPr fontId="3"/>
  </si>
  <si>
    <r>
      <t xml:space="preserve">企業名・企業ロゴに関する利用規約に同意する
</t>
    </r>
    <r>
      <rPr>
        <sz val="12"/>
        <rFont val="Meiryo UI"/>
        <family val="3"/>
        <charset val="128"/>
      </rPr>
      <t>※企業名・企業ロゴに関する利用規約への同意は任意です。</t>
    </r>
    <phoneticPr fontId="3"/>
  </si>
  <si>
    <t>Atlassian Guard 環境情報</t>
    <phoneticPr fontId="3"/>
  </si>
  <si>
    <t>販売区分</t>
    <rPh sb="0" eb="2">
      <t>ハンバイ</t>
    </rPh>
    <rPh sb="2" eb="4">
      <t>クブン</t>
    </rPh>
    <phoneticPr fontId="3"/>
  </si>
  <si>
    <t>年間</t>
  </si>
  <si>
    <t>← 全部を選ぶと選択内容に関係無く全項目表示する</t>
    <rPh sb="2" eb="4">
      <t>ゼンブ</t>
    </rPh>
    <rPh sb="5" eb="6">
      <t>エラ</t>
    </rPh>
    <rPh sb="8" eb="10">
      <t>センタク</t>
    </rPh>
    <rPh sb="10" eb="12">
      <t>ナイヨウ</t>
    </rPh>
    <rPh sb="13" eb="15">
      <t>カンケイ</t>
    </rPh>
    <rPh sb="15" eb="16">
      <t>ナ</t>
    </rPh>
    <rPh sb="17" eb="20">
      <t>ゼンコウモク</t>
    </rPh>
    <rPh sb="20" eb="22">
      <t>ヒョウジ</t>
    </rPh>
    <phoneticPr fontId="3"/>
  </si>
  <si>
    <t>－</t>
  </si>
  <si>
    <t>Bitbucket Cloud を含む
Bitbucket Cloud ＋ Atlassian Guard</t>
    <phoneticPr fontId="3"/>
  </si>
  <si>
    <t>Atlassian Cloud
Atlassian Cloud のトライアル環境無し購入</t>
    <phoneticPr fontId="3"/>
  </si>
  <si>
    <t>月間</t>
    <phoneticPr fontId="3"/>
  </si>
  <si>
    <t>CADRE
Cadre+TABLEAU</t>
    <phoneticPr fontId="3"/>
  </si>
  <si>
    <t>Tableau
Cadre+TABLEAU</t>
    <phoneticPr fontId="3"/>
  </si>
  <si>
    <t>Jira または Confluence 25 Users 以上を新規でご契約いただいたお客様に、
ユーザー向け入門ガイドブックを1冊無料プレゼントいたします。</t>
    <phoneticPr fontId="3"/>
  </si>
  <si>
    <t>サポートプラス Lite
サポートプラス Standard
サポートプラス Pro
サポートプラス Enterprise</t>
    <phoneticPr fontId="3"/>
  </si>
  <si>
    <t>Atlassian Cloud
製品オプション</t>
    <rPh sb="16" eb="18">
      <t>セイヒン</t>
    </rPh>
    <phoneticPr fontId="3"/>
  </si>
  <si>
    <t>Atlassian Guard を含む
Bitbucket Cloud ＋ Atlassian Guard</t>
    <phoneticPr fontId="3"/>
  </si>
  <si>
    <t>eラーニング</t>
    <phoneticPr fontId="3"/>
  </si>
  <si>
    <t>eラーニングの利用規約 に同意する
※詳細については、下記URL下部より eラーニング 利用規約 をご参照ください。</t>
    <rPh sb="7" eb="9">
      <t>リヨウ</t>
    </rPh>
    <rPh sb="9" eb="11">
      <t>キヤク</t>
    </rPh>
    <phoneticPr fontId="3"/>
  </si>
  <si>
    <t>デジタルコンテンツの利用規約 に同意する
※詳細については、下記URL下部より デジタルコンテンツ 利用規約 をご参照ください。</t>
    <rPh sb="10" eb="12">
      <t>リヨウ</t>
    </rPh>
    <rPh sb="12" eb="14">
      <t>キヤク</t>
    </rPh>
    <phoneticPr fontId="3"/>
  </si>
  <si>
    <t>https://www.ricksoft.jp/rickelearning/</t>
    <phoneticPr fontId="3"/>
  </si>
  <si>
    <t>デジタルコンテンツ</t>
    <phoneticPr fontId="3"/>
  </si>
  <si>
    <t>『全部』の時は保存できません
選択の不整合時も保存できません</t>
    <rPh sb="1" eb="3">
      <t>ゼンブ</t>
    </rPh>
    <rPh sb="5" eb="6">
      <t>トキ</t>
    </rPh>
    <rPh sb="7" eb="9">
      <t>ホゾン</t>
    </rPh>
    <phoneticPr fontId="3"/>
  </si>
  <si>
    <t>eラーニング対象環境情報
（SEN／Entitlement Number）</t>
    <rPh sb="6" eb="8">
      <t>タイショウ</t>
    </rPh>
    <rPh sb="8" eb="10">
      <t>カンキョウ</t>
    </rPh>
    <rPh sb="10" eb="12">
      <t>ジョウホウ</t>
    </rPh>
    <phoneticPr fontId="3"/>
  </si>
  <si>
    <t>Jira</t>
    <phoneticPr fontId="3"/>
  </si>
  <si>
    <t>Confluence</t>
    <phoneticPr fontId="3"/>
  </si>
  <si>
    <t>その他の製品</t>
    <rPh sb="2" eb="3">
      <t>タ</t>
    </rPh>
    <rPh sb="4" eb="6">
      <t>セイヒン</t>
    </rPh>
    <phoneticPr fontId="3"/>
  </si>
  <si>
    <t>https://www.atlassian.com/legal/product-terms#opsgenie</t>
    <phoneticPr fontId="3"/>
  </si>
  <si>
    <t>Atlassian Product-Specific Terms - Opsgenie に同意する
※詳細については、下記サイトをご参照ください。</t>
    <phoneticPr fontId="3"/>
  </si>
  <si>
    <t>Statuspage</t>
    <phoneticPr fontId="3"/>
  </si>
  <si>
    <t>Atlassian Product-Specific Terms - Statuspage に同意する
※詳細については、下記サイトをご参照ください。</t>
    <phoneticPr fontId="3"/>
  </si>
  <si>
    <t>https://www.atlassian.com/legal/product-terms#statuspage</t>
    <phoneticPr fontId="3"/>
  </si>
  <si>
    <t>https://www.atlassian.com/legal/product-terms#trello</t>
    <phoneticPr fontId="3"/>
  </si>
  <si>
    <t>Atlassian Product-Specific Terms - Trello に同意する
※詳細については、下記サイトをご参照ください。</t>
    <phoneticPr fontId="3"/>
  </si>
  <si>
    <t>Atlassian オンプレミス
Statuspage
Opsgenie
Trello</t>
    <phoneticPr fontId="3"/>
  </si>
  <si>
    <t>Atlassian Product-Specific Terms</t>
    <phoneticPr fontId="3"/>
  </si>
  <si>
    <t>Atlassian Product-Specific Terms - Atlassian Pty Ltd Products に同意する
※詳細については、下記サイトをご参照ください。</t>
    <phoneticPr fontId="3"/>
  </si>
  <si>
    <t>https://www.atlassian.com/legal/product-terms#pty-products</t>
    <phoneticPr fontId="3"/>
  </si>
  <si>
    <t>選択してください</t>
  </si>
  <si>
    <r>
      <rPr>
        <sz val="12"/>
        <color theme="0" tint="-0.249977111117893"/>
        <rFont val="Meiryo UI"/>
        <family val="3"/>
        <charset val="128"/>
      </rPr>
      <t>■</t>
    </r>
    <r>
      <rPr>
        <sz val="12"/>
        <rFont val="Meiryo UI"/>
        <family val="3"/>
        <charset val="128"/>
      </rPr>
      <t>で着色しているセルにコッソリと式を埋め込んで
 　いるので、うっかり変更したり削除しない様に
　 気を付けて下さい</t>
    </r>
    <rPh sb="2" eb="4">
      <t>チャクショク</t>
    </rPh>
    <rPh sb="16" eb="17">
      <t>シキ</t>
    </rPh>
    <rPh sb="18" eb="19">
      <t>ウ</t>
    </rPh>
    <rPh sb="20" eb="21">
      <t>コ</t>
    </rPh>
    <rPh sb="35" eb="37">
      <t>ヘンコウ</t>
    </rPh>
    <rPh sb="40" eb="42">
      <t>サクジョ</t>
    </rPh>
    <rPh sb="45" eb="46">
      <t>ヨウ</t>
    </rPh>
    <rPh sb="50" eb="51">
      <t>キ</t>
    </rPh>
    <rPh sb="52" eb="53">
      <t>ツ</t>
    </rPh>
    <rPh sb="55" eb="56">
      <t>クダ</t>
    </rPh>
    <phoneticPr fontId="3"/>
  </si>
  <si>
    <t>Atlassian Cloud</t>
  </si>
  <si>
    <t>Atlassian Guard 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</si>
</sst>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14"/>
      <name val="Meiryo UI"/>
      <family val="3"/>
      <charset val="128"/>
    </font>
    <font>
      <sz val="6"/>
      <name val="游ゴシック"/>
      <family val="2"/>
      <charset val="128"/>
      <scheme val="minor"/>
    </font>
    <font>
      <b/>
      <u/>
      <sz val="14"/>
      <name val="Meiryo UI"/>
      <family val="3"/>
      <charset val="128"/>
    </font>
    <font>
      <sz val="6"/>
      <name val="ＭＳ Ｐゴシック"/>
      <family val="3"/>
      <charset val="128"/>
    </font>
    <font>
      <b/>
      <sz val="22"/>
      <name val="Meiryo UI"/>
      <family val="3"/>
      <charset val="128"/>
    </font>
    <font>
      <b/>
      <sz val="14"/>
      <color theme="1"/>
      <name val="Meiryo UI"/>
      <family val="3"/>
      <charset val="128"/>
    </font>
    <font>
      <sz val="14"/>
      <color theme="1"/>
      <name val="Meiryo UI"/>
      <family val="3"/>
      <charset val="128"/>
    </font>
    <font>
      <b/>
      <sz val="14"/>
      <name val="Meiryo UI"/>
      <family val="3"/>
      <charset val="128"/>
    </font>
    <font>
      <u/>
      <sz val="11"/>
      <color theme="10"/>
      <name val="ＭＳ Ｐゴシック"/>
      <family val="3"/>
      <charset val="128"/>
    </font>
    <font>
      <sz val="12"/>
      <name val="Meiryo UI"/>
      <family val="3"/>
      <charset val="128"/>
    </font>
    <font>
      <u/>
      <sz val="11"/>
      <color indexed="12"/>
      <name val="ＭＳ Ｐゴシック"/>
      <family val="3"/>
      <charset val="128"/>
    </font>
    <font>
      <sz val="14"/>
      <color indexed="10"/>
      <name val="Meiryo UI"/>
      <family val="3"/>
      <charset val="128"/>
    </font>
    <font>
      <sz val="11"/>
      <name val="Meiryo UI"/>
      <family val="3"/>
      <charset val="128"/>
    </font>
    <font>
      <u/>
      <sz val="16"/>
      <color theme="10"/>
      <name val="ＭＳ Ｐゴシック"/>
      <family val="3"/>
      <charset val="128"/>
    </font>
    <font>
      <b/>
      <sz val="14"/>
      <color theme="0"/>
      <name val="Meiryo UI"/>
      <family val="3"/>
      <charset val="128"/>
    </font>
    <font>
      <sz val="9"/>
      <color rgb="FF000000"/>
      <name val="Meiryo UI"/>
      <family val="3"/>
      <charset val="128"/>
    </font>
    <font>
      <sz val="12"/>
      <color theme="1"/>
      <name val="Meiryo UI"/>
      <family val="3"/>
      <charset val="128"/>
    </font>
    <font>
      <sz val="14"/>
      <color rgb="FFFF0000"/>
      <name val="Meiryo UI"/>
      <family val="3"/>
      <charset val="128"/>
    </font>
    <font>
      <b/>
      <sz val="11"/>
      <color rgb="FFFF0000"/>
      <name val="ＭＳ Ｐゴシック"/>
      <family val="3"/>
      <charset val="128"/>
    </font>
    <font>
      <b/>
      <sz val="11"/>
      <color rgb="FFFF0000"/>
      <name val="Meiryo UI"/>
      <family val="3"/>
      <charset val="128"/>
    </font>
    <font>
      <b/>
      <sz val="18"/>
      <name val="Meiryo UI"/>
      <family val="3"/>
      <charset val="128"/>
    </font>
    <font>
      <b/>
      <sz val="14"/>
      <color rgb="FFFF0000"/>
      <name val="Meiryo UI"/>
      <family val="3"/>
      <charset val="128"/>
    </font>
    <font>
      <sz val="11"/>
      <color theme="1"/>
      <name val="Meiryo UI"/>
      <family val="3"/>
      <charset val="128"/>
    </font>
    <font>
      <u/>
      <sz val="14"/>
      <color theme="10"/>
      <name val="Meiryo UI"/>
      <family val="3"/>
      <charset val="128"/>
    </font>
    <font>
      <sz val="11"/>
      <color rgb="FF000000"/>
      <name val="ＭＳ Ｐゴシック"/>
      <family val="3"/>
      <charset val="128"/>
    </font>
    <font>
      <b/>
      <sz val="12"/>
      <name val="Meiryo UI"/>
      <family val="3"/>
      <charset val="128"/>
    </font>
    <font>
      <sz val="14"/>
      <color theme="4"/>
      <name val="Meiryo UI"/>
      <family val="3"/>
      <charset val="128"/>
    </font>
    <font>
      <sz val="12"/>
      <color theme="4"/>
      <name val="Meiryo UI"/>
      <family val="3"/>
      <charset val="128"/>
    </font>
    <font>
      <sz val="14"/>
      <color theme="0" tint="-4.9989318521683403E-2"/>
      <name val="Meiryo UI"/>
      <family val="3"/>
      <charset val="128"/>
    </font>
    <font>
      <b/>
      <sz val="16"/>
      <name val="Meiryo UI"/>
      <family val="3"/>
      <charset val="128"/>
    </font>
    <font>
      <sz val="6"/>
      <color theme="0" tint="-4.9989318521683403E-2"/>
      <name val="Meiryo UI"/>
      <family val="3"/>
      <charset val="128"/>
    </font>
    <font>
      <sz val="14"/>
      <color theme="0" tint="-0.249977111117893"/>
      <name val="Meiryo UI"/>
      <family val="3"/>
      <charset val="128"/>
    </font>
    <font>
      <sz val="12"/>
      <color theme="0" tint="-0.249977111117893"/>
      <name val="Meiryo UI"/>
      <family val="3"/>
      <charset val="128"/>
    </font>
  </fonts>
  <fills count="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rgb="FF0070C0"/>
        <bgColor indexed="64"/>
      </patternFill>
    </fill>
    <fill>
      <patternFill patternType="solid">
        <fgColor theme="8" tint="0.59999389629810485"/>
        <bgColor indexed="64"/>
      </patternFill>
    </fill>
    <fill>
      <patternFill patternType="solid">
        <fgColor theme="0" tint="-0.14999847407452621"/>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0" fontId="1" fillId="0" borderId="0">
      <alignment vertical="center"/>
    </xf>
    <xf numFmtId="0" fontId="10"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280">
    <xf numFmtId="0" fontId="0" fillId="0" borderId="0" xfId="0"/>
    <xf numFmtId="0" fontId="2"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right" vertical="center" wrapText="1"/>
    </xf>
    <xf numFmtId="0" fontId="2" fillId="0" borderId="3" xfId="1" applyFont="1" applyBorder="1" applyAlignment="1">
      <alignment horizontal="center" vertical="center" wrapText="1"/>
    </xf>
    <xf numFmtId="0" fontId="8" fillId="0" borderId="0" xfId="1" applyFont="1" applyAlignment="1">
      <alignment horizontal="left" vertical="center" wrapText="1"/>
    </xf>
    <xf numFmtId="0" fontId="2" fillId="0" borderId="0" xfId="1" applyFont="1" applyAlignment="1">
      <alignment horizontal="left" vertical="top" wrapText="1"/>
    </xf>
    <xf numFmtId="0" fontId="2" fillId="0" borderId="13" xfId="1" applyFont="1" applyBorder="1" applyAlignment="1">
      <alignment vertical="center" wrapText="1"/>
    </xf>
    <xf numFmtId="0" fontId="2" fillId="0" borderId="28" xfId="1" applyFont="1" applyBorder="1" applyAlignment="1">
      <alignment vertical="center" wrapText="1"/>
    </xf>
    <xf numFmtId="0" fontId="7" fillId="0" borderId="0" xfId="1" applyFont="1">
      <alignmen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7" fillId="0" borderId="0" xfId="1" applyFont="1" applyAlignment="1">
      <alignment horizontal="left" vertical="top"/>
    </xf>
    <xf numFmtId="0" fontId="8" fillId="0" borderId="0" xfId="1" applyFont="1" applyAlignment="1">
      <alignment horizontal="left" vertical="center"/>
    </xf>
    <xf numFmtId="0" fontId="18" fillId="0" borderId="0" xfId="1" applyFont="1" applyAlignment="1">
      <alignment horizontal="left"/>
    </xf>
    <xf numFmtId="0" fontId="8" fillId="0" borderId="4" xfId="1" applyFont="1" applyBorder="1" applyAlignment="1">
      <alignment vertical="center" wrapText="1"/>
    </xf>
    <xf numFmtId="0" fontId="2" fillId="0" borderId="0" xfId="0" applyFont="1" applyAlignment="1">
      <alignment vertical="center"/>
    </xf>
    <xf numFmtId="0" fontId="8" fillId="0" borderId="0" xfId="1" applyFont="1" applyAlignment="1">
      <alignment vertical="center" wrapText="1"/>
    </xf>
    <xf numFmtId="0" fontId="2" fillId="0" borderId="28" xfId="0" applyFont="1" applyBorder="1" applyAlignment="1">
      <alignment vertical="center"/>
    </xf>
    <xf numFmtId="0" fontId="8" fillId="0" borderId="28" xfId="1" applyFont="1" applyBorder="1" applyAlignment="1">
      <alignment vertical="center" wrapText="1"/>
    </xf>
    <xf numFmtId="0" fontId="8" fillId="5" borderId="4" xfId="1" applyFont="1" applyFill="1" applyBorder="1" applyAlignment="1">
      <alignment horizontal="center" vertical="center" wrapText="1"/>
    </xf>
    <xf numFmtId="0" fontId="6" fillId="0" borderId="0" xfId="1" applyFont="1" applyAlignment="1">
      <alignment vertical="center" wrapText="1"/>
    </xf>
    <xf numFmtId="0" fontId="13" fillId="0" borderId="7" xfId="1" applyFont="1" applyBorder="1" applyAlignment="1">
      <alignment horizontal="left" vertical="top" wrapText="1"/>
    </xf>
    <xf numFmtId="49" fontId="8" fillId="0" borderId="0" xfId="1" applyNumberFormat="1" applyFont="1" applyAlignment="1">
      <alignment horizontal="center" vertical="center" wrapText="1"/>
    </xf>
    <xf numFmtId="0" fontId="8" fillId="3" borderId="0" xfId="1" applyFont="1" applyFill="1" applyAlignment="1">
      <alignment horizontal="center" vertical="center" wrapText="1"/>
    </xf>
    <xf numFmtId="0" fontId="2" fillId="0" borderId="0" xfId="1" applyFont="1" applyAlignment="1">
      <alignment vertical="center" wrapText="1"/>
    </xf>
    <xf numFmtId="0" fontId="14" fillId="0" borderId="0" xfId="1" applyFont="1" applyAlignment="1">
      <alignment horizontal="left" vertical="center"/>
    </xf>
    <xf numFmtId="0" fontId="14" fillId="0" borderId="0" xfId="1" applyFont="1" applyAlignment="1">
      <alignment horizontal="left" vertical="center" wrapText="1"/>
    </xf>
    <xf numFmtId="0" fontId="11" fillId="0" borderId="0" xfId="1" applyFont="1" applyAlignment="1">
      <alignment vertical="top" wrapText="1"/>
    </xf>
    <xf numFmtId="0" fontId="30" fillId="3" borderId="0" xfId="1" applyFont="1" applyFill="1" applyAlignment="1">
      <alignment horizontal="left" vertical="center"/>
    </xf>
    <xf numFmtId="49" fontId="8" fillId="0" borderId="15" xfId="1" applyNumberFormat="1" applyFont="1" applyBorder="1" applyAlignment="1">
      <alignment horizontal="center" vertical="center" wrapText="1"/>
    </xf>
    <xf numFmtId="49" fontId="8" fillId="0" borderId="33" xfId="1" applyNumberFormat="1" applyFont="1" applyBorder="1" applyAlignment="1">
      <alignment horizontal="center" vertical="center" wrapText="1"/>
    </xf>
    <xf numFmtId="0" fontId="32" fillId="8" borderId="0" xfId="1" applyFont="1" applyFill="1" applyAlignment="1">
      <alignment horizontal="left" vertical="center" wrapText="1"/>
    </xf>
    <xf numFmtId="0" fontId="33" fillId="8" borderId="0" xfId="1" applyFont="1" applyFill="1" applyAlignment="1">
      <alignment horizontal="left" vertical="center" wrapText="1"/>
    </xf>
    <xf numFmtId="0" fontId="21" fillId="8" borderId="0" xfId="1" applyFont="1" applyFill="1" applyAlignment="1">
      <alignment horizontal="left" vertical="center"/>
    </xf>
    <xf numFmtId="0" fontId="21" fillId="8" borderId="28" xfId="1" applyFont="1" applyFill="1" applyBorder="1">
      <alignment vertical="center"/>
    </xf>
    <xf numFmtId="0" fontId="21" fillId="8" borderId="0" xfId="1" applyFont="1" applyFill="1">
      <alignment vertical="center"/>
    </xf>
    <xf numFmtId="0" fontId="11" fillId="0" borderId="0" xfId="1" applyFont="1" applyAlignment="1">
      <alignment horizontal="left" vertical="top" wrapText="1"/>
    </xf>
    <xf numFmtId="0" fontId="20" fillId="0" borderId="34" xfId="2" applyFont="1" applyBorder="1" applyAlignment="1" applyProtection="1">
      <alignment horizontal="center" vertical="center" wrapText="1"/>
      <protection locked="0"/>
    </xf>
    <xf numFmtId="0" fontId="20" fillId="0" borderId="17" xfId="2" applyFont="1" applyBorder="1" applyAlignment="1" applyProtection="1">
      <alignment horizontal="center" vertical="center" wrapText="1"/>
      <protection locked="0"/>
    </xf>
    <xf numFmtId="0" fontId="20" fillId="0" borderId="32" xfId="2" applyFont="1" applyBorder="1" applyAlignment="1" applyProtection="1">
      <alignment horizontal="center" vertical="center" wrapText="1"/>
      <protection locked="0"/>
    </xf>
    <xf numFmtId="0" fontId="20" fillId="0" borderId="20" xfId="2" applyFont="1" applyBorder="1" applyAlignment="1" applyProtection="1">
      <alignment horizontal="center" vertical="center" wrapText="1"/>
      <protection locked="0"/>
    </xf>
    <xf numFmtId="0" fontId="2" fillId="0" borderId="34" xfId="1" applyFont="1" applyBorder="1" applyAlignment="1">
      <alignment horizontal="left" vertical="center" wrapText="1"/>
    </xf>
    <xf numFmtId="0" fontId="2" fillId="0" borderId="7" xfId="1" applyFont="1" applyBorder="1" applyAlignment="1">
      <alignment horizontal="left" vertical="center" wrapText="1"/>
    </xf>
    <xf numFmtId="0" fontId="2" fillId="0" borderId="35" xfId="1" applyFont="1" applyBorder="1" applyAlignment="1">
      <alignment horizontal="left" vertical="center" wrapText="1"/>
    </xf>
    <xf numFmtId="0" fontId="15" fillId="0" borderId="32" xfId="2" applyFont="1" applyBorder="1" applyAlignment="1" applyProtection="1">
      <alignment horizontal="left" vertical="top" wrapText="1"/>
      <protection locked="0"/>
    </xf>
    <xf numFmtId="0" fontId="15" fillId="0" borderId="15" xfId="2" applyFont="1" applyBorder="1" applyAlignment="1" applyProtection="1">
      <alignment horizontal="left" vertical="top" wrapText="1"/>
      <protection locked="0"/>
    </xf>
    <xf numFmtId="0" fontId="15" fillId="0" borderId="33" xfId="2" applyFont="1" applyBorder="1" applyAlignment="1" applyProtection="1">
      <alignment horizontal="left" vertical="top" wrapText="1"/>
      <protection locked="0"/>
    </xf>
    <xf numFmtId="0" fontId="8" fillId="7" borderId="6" xfId="1" applyFont="1" applyFill="1" applyBorder="1" applyAlignment="1">
      <alignment horizontal="center" vertical="center" wrapText="1"/>
    </xf>
    <xf numFmtId="0" fontId="8" fillId="7" borderId="7"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8" fillId="7" borderId="14"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20" xfId="1" applyFont="1" applyFill="1" applyBorder="1" applyAlignment="1">
      <alignment horizontal="center" vertical="center" wrapText="1"/>
    </xf>
    <xf numFmtId="0" fontId="2" fillId="5" borderId="14" xfId="1" applyFont="1" applyFill="1" applyBorder="1" applyAlignment="1">
      <alignment horizontal="center" vertical="center" wrapText="1"/>
    </xf>
    <xf numFmtId="0" fontId="2" fillId="5" borderId="15" xfId="1" applyFont="1" applyFill="1" applyBorder="1" applyAlignment="1">
      <alignment horizontal="center" vertical="center" wrapText="1"/>
    </xf>
    <xf numFmtId="0" fontId="2" fillId="5" borderId="20" xfId="1" applyFont="1" applyFill="1" applyBorder="1" applyAlignment="1">
      <alignment horizontal="center" vertical="center" wrapText="1"/>
    </xf>
    <xf numFmtId="49" fontId="2" fillId="0" borderId="24" xfId="1" applyNumberFormat="1" applyFont="1" applyBorder="1" applyAlignment="1">
      <alignment horizontal="left" vertical="center" wrapText="1"/>
    </xf>
    <xf numFmtId="49" fontId="2" fillId="0" borderId="25" xfId="1" applyNumberFormat="1" applyFont="1" applyBorder="1" applyAlignment="1">
      <alignment horizontal="left" vertical="center" wrapText="1"/>
    </xf>
    <xf numFmtId="0" fontId="2" fillId="5" borderId="1"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 fillId="5" borderId="30" xfId="1" applyFont="1" applyFill="1" applyBorder="1" applyAlignment="1">
      <alignment horizontal="center" vertical="center" wrapText="1"/>
    </xf>
    <xf numFmtId="49" fontId="2" fillId="3" borderId="41" xfId="1" applyNumberFormat="1" applyFont="1" applyFill="1" applyBorder="1" applyAlignment="1">
      <alignment horizontal="left" vertical="center" wrapText="1"/>
    </xf>
    <xf numFmtId="49" fontId="2" fillId="3" borderId="5" xfId="1" applyNumberFormat="1" applyFont="1" applyFill="1" applyBorder="1" applyAlignment="1">
      <alignment horizontal="left" vertical="center" wrapText="1"/>
    </xf>
    <xf numFmtId="0" fontId="9" fillId="5" borderId="4" xfId="1" applyFont="1" applyFill="1" applyBorder="1" applyAlignment="1">
      <alignment horizontal="center" vertical="center" wrapText="1"/>
    </xf>
    <xf numFmtId="0" fontId="9" fillId="5" borderId="16"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0" borderId="34" xfId="1" applyFont="1" applyBorder="1" applyAlignment="1">
      <alignment horizontal="left" wrapText="1"/>
    </xf>
    <xf numFmtId="0" fontId="2" fillId="0" borderId="7" xfId="1" applyFont="1" applyBorder="1" applyAlignment="1">
      <alignment horizontal="left" wrapText="1"/>
    </xf>
    <xf numFmtId="0" fontId="2" fillId="0" borderId="35" xfId="1" applyFont="1" applyBorder="1" applyAlignment="1">
      <alignment horizontal="left" wrapText="1"/>
    </xf>
    <xf numFmtId="0" fontId="14" fillId="3" borderId="23" xfId="1" applyFont="1" applyFill="1" applyBorder="1" applyAlignment="1">
      <alignment vertical="center" wrapText="1"/>
    </xf>
    <xf numFmtId="0" fontId="14" fillId="3" borderId="42" xfId="1" applyFont="1" applyFill="1" applyBorder="1">
      <alignment vertical="center"/>
    </xf>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2" fillId="0" borderId="41" xfId="1" applyNumberFormat="1" applyFont="1" applyBorder="1" applyAlignment="1">
      <alignment horizontal="left" vertical="center" wrapText="1"/>
    </xf>
    <xf numFmtId="49" fontId="2" fillId="0" borderId="5" xfId="1" applyNumberFormat="1" applyFont="1" applyBorder="1" applyAlignment="1">
      <alignment horizontal="left" vertical="center" wrapText="1"/>
    </xf>
    <xf numFmtId="0" fontId="21" fillId="0" borderId="13"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 fillId="7" borderId="6" xfId="1" applyFont="1" applyFill="1" applyBorder="1" applyAlignment="1">
      <alignment horizontal="center" vertical="center" wrapText="1"/>
    </xf>
    <xf numFmtId="0" fontId="2" fillId="7" borderId="7" xfId="1" applyFont="1" applyFill="1" applyBorder="1" applyAlignment="1">
      <alignment horizontal="center" vertical="center" wrapText="1"/>
    </xf>
    <xf numFmtId="0" fontId="2" fillId="7" borderId="14" xfId="1" applyFont="1" applyFill="1" applyBorder="1" applyAlignment="1">
      <alignment horizontal="center" vertical="center" wrapText="1"/>
    </xf>
    <xf numFmtId="0" fontId="2" fillId="7" borderId="15" xfId="1" applyFont="1" applyFill="1" applyBorder="1" applyAlignment="1">
      <alignment horizontal="center" vertical="center" wrapText="1"/>
    </xf>
    <xf numFmtId="49" fontId="2" fillId="3" borderId="19" xfId="1" applyNumberFormat="1" applyFont="1" applyFill="1" applyBorder="1" applyAlignment="1" applyProtection="1">
      <alignment horizontal="left" vertical="center" wrapText="1"/>
      <protection locked="0"/>
    </xf>
    <xf numFmtId="49" fontId="2" fillId="3" borderId="29" xfId="1" applyNumberFormat="1" applyFont="1" applyFill="1" applyBorder="1" applyAlignment="1" applyProtection="1">
      <alignment horizontal="left" vertical="center" wrapText="1"/>
      <protection locked="0"/>
    </xf>
    <xf numFmtId="0" fontId="9" fillId="7" borderId="1" xfId="1" applyFont="1" applyFill="1" applyBorder="1" applyAlignment="1">
      <alignment horizontal="center" vertical="center" wrapText="1"/>
    </xf>
    <xf numFmtId="0" fontId="9" fillId="7" borderId="2" xfId="1" applyFont="1" applyFill="1" applyBorder="1" applyAlignment="1">
      <alignment horizontal="center" vertical="center" wrapText="1"/>
    </xf>
    <xf numFmtId="0" fontId="9" fillId="7" borderId="3" xfId="1" applyFont="1" applyFill="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49" fontId="2" fillId="0" borderId="36" xfId="3" applyNumberFormat="1" applyFont="1" applyBorder="1" applyAlignment="1" applyProtection="1">
      <alignment horizontal="left" vertical="center" wrapText="1"/>
      <protection locked="0"/>
    </xf>
    <xf numFmtId="49" fontId="2" fillId="0" borderId="37" xfId="3" applyNumberFormat="1" applyFont="1" applyBorder="1" applyAlignment="1" applyProtection="1">
      <alignment horizontal="left" vertical="center" wrapText="1"/>
      <protection locked="0"/>
    </xf>
    <xf numFmtId="0" fontId="9" fillId="2" borderId="4" xfId="1" applyFont="1" applyFill="1" applyBorder="1" applyAlignment="1">
      <alignment horizontal="center" vertical="center" wrapText="1"/>
    </xf>
    <xf numFmtId="0" fontId="9" fillId="2" borderId="16" xfId="1" applyFont="1" applyFill="1" applyBorder="1" applyAlignment="1">
      <alignment horizontal="center" vertical="center" wrapText="1"/>
    </xf>
    <xf numFmtId="49" fontId="2" fillId="0" borderId="21" xfId="1" applyNumberFormat="1" applyFont="1" applyBorder="1" applyAlignment="1">
      <alignment horizontal="left" vertical="center" wrapText="1"/>
    </xf>
    <xf numFmtId="49" fontId="2" fillId="0" borderId="23" xfId="1" applyNumberFormat="1" applyFont="1" applyBorder="1" applyAlignment="1">
      <alignment horizontal="left" vertical="center"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8" xfId="1" applyFont="1" applyFill="1" applyBorder="1" applyAlignment="1">
      <alignment horizontal="center" vertical="center" wrapText="1"/>
    </xf>
    <xf numFmtId="49" fontId="2" fillId="0" borderId="8" xfId="1" applyNumberFormat="1" applyFont="1" applyBorder="1" applyAlignment="1">
      <alignment horizontal="left" vertical="center" wrapText="1"/>
    </xf>
    <xf numFmtId="49" fontId="2" fillId="0" borderId="9" xfId="1" applyNumberFormat="1" applyFont="1" applyBorder="1" applyAlignment="1">
      <alignment horizontal="left" vertical="center" wrapText="1"/>
    </xf>
    <xf numFmtId="49" fontId="2" fillId="5" borderId="8" xfId="1" applyNumberFormat="1" applyFont="1" applyFill="1" applyBorder="1" applyAlignment="1">
      <alignment horizontal="center" vertical="center" wrapText="1"/>
    </xf>
    <xf numFmtId="49" fontId="2" fillId="5" borderId="9" xfId="1" applyNumberFormat="1" applyFont="1" applyFill="1" applyBorder="1" applyAlignment="1">
      <alignment horizontal="center" vertical="center" wrapText="1"/>
    </xf>
    <xf numFmtId="49" fontId="2" fillId="5" borderId="12" xfId="1" applyNumberFormat="1" applyFont="1" applyFill="1" applyBorder="1" applyAlignment="1">
      <alignment horizontal="center" vertical="center" wrapText="1"/>
    </xf>
    <xf numFmtId="49" fontId="2" fillId="5" borderId="43" xfId="1" applyNumberFormat="1" applyFont="1" applyFill="1" applyBorder="1" applyAlignment="1">
      <alignment horizontal="center" vertical="center" wrapText="1"/>
    </xf>
    <xf numFmtId="49" fontId="2" fillId="5" borderId="44" xfId="1" applyNumberFormat="1" applyFont="1" applyFill="1" applyBorder="1" applyAlignment="1">
      <alignment horizontal="center" vertical="center" wrapText="1"/>
    </xf>
    <xf numFmtId="49" fontId="2" fillId="5" borderId="45" xfId="1" applyNumberFormat="1" applyFont="1" applyFill="1" applyBorder="1" applyAlignment="1">
      <alignment horizontal="center" vertical="center" wrapText="1"/>
    </xf>
    <xf numFmtId="49" fontId="2" fillId="0" borderId="18"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49" fontId="25" fillId="0" borderId="9" xfId="2" applyNumberFormat="1" applyFont="1" applyBorder="1" applyAlignment="1" applyProtection="1">
      <alignment horizontal="left" vertical="center" wrapText="1"/>
      <protection locked="0"/>
    </xf>
    <xf numFmtId="49" fontId="25" fillId="0" borderId="10" xfId="2" applyNumberFormat="1" applyFont="1" applyBorder="1" applyAlignment="1" applyProtection="1">
      <alignment horizontal="left" vertical="center" wrapText="1"/>
      <protection locked="0"/>
    </xf>
    <xf numFmtId="49" fontId="2" fillId="0" borderId="43" xfId="1" applyNumberFormat="1" applyFont="1" applyBorder="1" applyAlignment="1">
      <alignment horizontal="left" vertical="center" shrinkToFit="1"/>
    </xf>
    <xf numFmtId="49" fontId="2" fillId="0" borderId="44" xfId="1" applyNumberFormat="1" applyFont="1" applyBorder="1" applyAlignment="1">
      <alignment horizontal="left" vertical="center" shrinkToFit="1"/>
    </xf>
    <xf numFmtId="49" fontId="2" fillId="0" borderId="46" xfId="1" applyNumberFormat="1" applyFont="1" applyBorder="1" applyAlignment="1">
      <alignment horizontal="left" vertical="center" shrinkToFit="1"/>
    </xf>
    <xf numFmtId="49" fontId="2" fillId="0" borderId="8" xfId="1" applyNumberFormat="1" applyFont="1" applyBorder="1" applyAlignment="1">
      <alignment horizontal="left" vertical="center" shrinkToFit="1"/>
    </xf>
    <xf numFmtId="49" fontId="2" fillId="0" borderId="9" xfId="1" applyNumberFormat="1" applyFont="1" applyBorder="1" applyAlignment="1">
      <alignment horizontal="left" vertical="center" shrinkToFit="1"/>
    </xf>
    <xf numFmtId="49" fontId="2" fillId="0" borderId="10" xfId="1" applyNumberFormat="1" applyFont="1" applyBorder="1" applyAlignment="1">
      <alignment horizontal="left" vertical="center" shrinkToFit="1"/>
    </xf>
    <xf numFmtId="49" fontId="2" fillId="3" borderId="43" xfId="1" applyNumberFormat="1" applyFont="1" applyFill="1" applyBorder="1" applyAlignment="1">
      <alignment horizontal="left" vertical="center" wrapText="1"/>
    </xf>
    <xf numFmtId="49" fontId="2" fillId="3" borderId="44" xfId="1" applyNumberFormat="1" applyFont="1" applyFill="1" applyBorder="1" applyAlignment="1">
      <alignment horizontal="left" vertical="center" wrapText="1"/>
    </xf>
    <xf numFmtId="49" fontId="2" fillId="3" borderId="45" xfId="1" applyNumberFormat="1" applyFont="1" applyFill="1" applyBorder="1" applyAlignment="1">
      <alignment horizontal="left" vertical="center" wrapText="1"/>
    </xf>
    <xf numFmtId="0" fontId="2" fillId="2" borderId="26" xfId="1" applyFont="1" applyFill="1" applyBorder="1" applyAlignment="1">
      <alignment horizontal="center" vertical="center" wrapText="1"/>
    </xf>
    <xf numFmtId="0" fontId="2" fillId="2" borderId="27" xfId="1" applyFont="1" applyFill="1" applyBorder="1" applyAlignment="1">
      <alignment horizontal="center" vertical="center" wrapText="1"/>
    </xf>
    <xf numFmtId="49" fontId="24" fillId="3" borderId="21" xfId="1" applyNumberFormat="1" applyFont="1" applyFill="1" applyBorder="1" applyAlignment="1">
      <alignment vertical="center" wrapText="1" shrinkToFit="1"/>
    </xf>
    <xf numFmtId="49" fontId="24" fillId="3" borderId="21" xfId="1" applyNumberFormat="1" applyFont="1" applyFill="1" applyBorder="1" applyAlignment="1">
      <alignment vertical="center" shrinkToFit="1"/>
    </xf>
    <xf numFmtId="49" fontId="24" fillId="3" borderId="23" xfId="1" applyNumberFormat="1" applyFont="1" applyFill="1" applyBorder="1" applyAlignment="1">
      <alignment vertical="center" shrinkToFit="1"/>
    </xf>
    <xf numFmtId="49" fontId="2" fillId="3" borderId="18" xfId="2" applyNumberFormat="1" applyFont="1" applyFill="1" applyBorder="1" applyAlignment="1">
      <alignment horizontal="left" vertical="center" wrapText="1"/>
    </xf>
    <xf numFmtId="49" fontId="2" fillId="3" borderId="18" xfId="1" applyNumberFormat="1" applyFont="1" applyFill="1" applyBorder="1" applyAlignment="1">
      <alignment horizontal="left" vertical="center" wrapText="1"/>
    </xf>
    <xf numFmtId="49" fontId="2" fillId="3" borderId="19" xfId="1" applyNumberFormat="1" applyFont="1" applyFill="1" applyBorder="1" applyAlignment="1">
      <alignment horizontal="left" vertical="center" wrapText="1"/>
    </xf>
    <xf numFmtId="0" fontId="2" fillId="2" borderId="4" xfId="1" applyFont="1" applyFill="1" applyBorder="1" applyAlignment="1">
      <alignment horizontal="center" vertical="center" wrapText="1"/>
    </xf>
    <xf numFmtId="0" fontId="2" fillId="2" borderId="1" xfId="1" applyFont="1" applyFill="1" applyBorder="1" applyAlignment="1">
      <alignment horizontal="center" vertical="center" wrapText="1"/>
    </xf>
    <xf numFmtId="49" fontId="2" fillId="0" borderId="13" xfId="1" applyNumberFormat="1" applyFont="1" applyBorder="1" applyAlignment="1">
      <alignment horizontal="left" vertical="center" wrapText="1"/>
    </xf>
    <xf numFmtId="49" fontId="2" fillId="0" borderId="2" xfId="1" applyNumberFormat="1" applyFont="1" applyBorder="1" applyAlignment="1">
      <alignment horizontal="left" vertical="center" wrapText="1"/>
    </xf>
    <xf numFmtId="49" fontId="2" fillId="0" borderId="3" xfId="1" applyNumberFormat="1" applyFont="1" applyBorder="1" applyAlignment="1">
      <alignment horizontal="left" vertical="center" wrapText="1"/>
    </xf>
    <xf numFmtId="0" fontId="2" fillId="2" borderId="4"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2" borderId="1" xfId="1" applyFont="1" applyFill="1" applyBorder="1" applyAlignment="1">
      <alignment horizontal="center" vertical="center" wrapText="1" shrinkToFit="1"/>
    </xf>
    <xf numFmtId="0" fontId="2" fillId="2" borderId="2" xfId="1" applyFont="1" applyFill="1" applyBorder="1" applyAlignment="1">
      <alignment horizontal="center" vertical="center" wrapText="1" shrinkToFit="1"/>
    </xf>
    <xf numFmtId="0" fontId="2" fillId="2" borderId="30" xfId="1" applyFont="1" applyFill="1" applyBorder="1" applyAlignment="1">
      <alignment horizontal="center" vertical="center" wrapText="1" shrinkToFit="1"/>
    </xf>
    <xf numFmtId="49" fontId="2" fillId="3" borderId="21" xfId="1" applyNumberFormat="1" applyFont="1" applyFill="1" applyBorder="1" applyAlignment="1">
      <alignment horizontal="left" vertical="center" wrapText="1"/>
    </xf>
    <xf numFmtId="49" fontId="2" fillId="3" borderId="23" xfId="1" applyNumberFormat="1" applyFont="1" applyFill="1" applyBorder="1" applyAlignment="1">
      <alignment horizontal="left" vertical="center" wrapText="1"/>
    </xf>
    <xf numFmtId="0" fontId="11" fillId="7" borderId="6"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11" fillId="7" borderId="28" xfId="1" applyFont="1" applyFill="1" applyBorder="1" applyAlignment="1">
      <alignment horizontal="center" vertical="center" wrapText="1"/>
    </xf>
    <xf numFmtId="0" fontId="11" fillId="7" borderId="0" xfId="1" applyFont="1" applyFill="1" applyAlignment="1">
      <alignment horizontal="center" vertical="center" wrapText="1"/>
    </xf>
    <xf numFmtId="0" fontId="11" fillId="7" borderId="14" xfId="1" applyFont="1" applyFill="1" applyBorder="1" applyAlignment="1">
      <alignment horizontal="center" vertical="center" wrapText="1"/>
    </xf>
    <xf numFmtId="0" fontId="11" fillId="7" borderId="15" xfId="1" applyFont="1" applyFill="1" applyBorder="1" applyAlignment="1">
      <alignment horizontal="center" vertical="center" wrapText="1"/>
    </xf>
    <xf numFmtId="0" fontId="11" fillId="7" borderId="18" xfId="1" applyFont="1" applyFill="1" applyBorder="1" applyAlignment="1">
      <alignment horizontal="center" vertical="center"/>
    </xf>
    <xf numFmtId="49" fontId="2" fillId="0" borderId="18" xfId="3" applyNumberFormat="1" applyFont="1" applyBorder="1" applyAlignment="1" applyProtection="1">
      <alignment horizontal="left" vertical="center" wrapText="1"/>
      <protection locked="0"/>
    </xf>
    <xf numFmtId="49" fontId="2" fillId="0" borderId="18" xfId="1" applyNumberFormat="1" applyFont="1" applyBorder="1" applyAlignment="1" applyProtection="1">
      <alignment horizontal="left" vertical="center" wrapText="1"/>
      <protection locked="0"/>
    </xf>
    <xf numFmtId="49" fontId="2" fillId="0" borderId="19" xfId="1" applyNumberFormat="1" applyFont="1" applyBorder="1" applyAlignment="1" applyProtection="1">
      <alignment horizontal="left" vertical="center" wrapText="1"/>
      <protection locked="0"/>
    </xf>
    <xf numFmtId="0" fontId="11" fillId="7" borderId="36" xfId="1" applyFont="1" applyFill="1" applyBorder="1" applyAlignment="1">
      <alignment horizontal="center" vertical="center"/>
    </xf>
    <xf numFmtId="0" fontId="16" fillId="4" borderId="28" xfId="1" applyFont="1" applyFill="1" applyBorder="1" applyAlignment="1">
      <alignment horizontal="center" vertical="center"/>
    </xf>
    <xf numFmtId="0" fontId="16" fillId="4" borderId="0" xfId="1" applyFont="1" applyFill="1" applyAlignment="1">
      <alignment horizontal="center" vertical="center"/>
    </xf>
    <xf numFmtId="49" fontId="2" fillId="2" borderId="8"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wrapText="1"/>
    </xf>
    <xf numFmtId="49" fontId="2" fillId="2" borderId="12" xfId="1" applyNumberFormat="1" applyFont="1" applyFill="1" applyBorder="1" applyAlignment="1">
      <alignment horizontal="center" vertical="center" wrapText="1"/>
    </xf>
    <xf numFmtId="49" fontId="2" fillId="0" borderId="10" xfId="1" applyNumberFormat="1" applyFont="1" applyBorder="1" applyAlignment="1">
      <alignment horizontal="left" vertical="center" wrapText="1"/>
    </xf>
    <xf numFmtId="49" fontId="2" fillId="3" borderId="24" xfId="1" applyNumberFormat="1" applyFont="1" applyFill="1" applyBorder="1" applyAlignment="1">
      <alignment horizontal="left" vertical="center" wrapText="1"/>
    </xf>
    <xf numFmtId="49" fontId="2" fillId="3" borderId="25" xfId="1" applyNumberFormat="1" applyFont="1" applyFill="1" applyBorder="1" applyAlignment="1">
      <alignment horizontal="left" vertical="center" wrapText="1"/>
    </xf>
    <xf numFmtId="0" fontId="2" fillId="5" borderId="28"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39" xfId="1" applyFont="1" applyFill="1" applyBorder="1" applyAlignment="1">
      <alignment horizontal="center" vertical="center" wrapText="1"/>
    </xf>
    <xf numFmtId="49" fontId="11" fillId="3" borderId="13" xfId="1" applyNumberFormat="1" applyFont="1" applyFill="1" applyBorder="1" applyAlignment="1">
      <alignment horizontal="left" vertical="center" wrapText="1"/>
    </xf>
    <xf numFmtId="49" fontId="11" fillId="3" borderId="2" xfId="1" applyNumberFormat="1" applyFont="1" applyFill="1" applyBorder="1" applyAlignment="1">
      <alignment horizontal="left" vertical="center" wrapText="1"/>
    </xf>
    <xf numFmtId="49" fontId="11" fillId="3" borderId="3" xfId="1" applyNumberFormat="1" applyFont="1" applyFill="1" applyBorder="1" applyAlignment="1">
      <alignment horizontal="left" vertical="center" wrapText="1"/>
    </xf>
    <xf numFmtId="49" fontId="2" fillId="3" borderId="13" xfId="1" applyNumberFormat="1" applyFont="1" applyFill="1" applyBorder="1" applyAlignment="1">
      <alignment horizontal="left" vertical="center" wrapText="1"/>
    </xf>
    <xf numFmtId="49" fontId="2" fillId="3" borderId="2" xfId="1" applyNumberFormat="1" applyFont="1" applyFill="1" applyBorder="1" applyAlignment="1">
      <alignment horizontal="left" vertical="center" wrapText="1"/>
    </xf>
    <xf numFmtId="49" fontId="2" fillId="7" borderId="36" xfId="3" applyNumberFormat="1" applyFont="1" applyFill="1" applyBorder="1" applyAlignment="1" applyProtection="1">
      <alignment horizontal="center" vertical="center" wrapText="1"/>
      <protection locked="0"/>
    </xf>
    <xf numFmtId="0" fontId="11" fillId="7" borderId="21" xfId="1" applyFont="1" applyFill="1" applyBorder="1" applyAlignment="1">
      <alignment horizontal="center" vertical="center"/>
    </xf>
    <xf numFmtId="49" fontId="2" fillId="0" borderId="21" xfId="3" applyNumberFormat="1" applyFont="1" applyBorder="1" applyAlignment="1" applyProtection="1">
      <alignment horizontal="left" vertical="center" wrapText="1"/>
      <protection locked="0"/>
    </xf>
    <xf numFmtId="49" fontId="2" fillId="0" borderId="21" xfId="1" applyNumberFormat="1" applyFont="1" applyBorder="1" applyAlignment="1" applyProtection="1">
      <alignment horizontal="left" vertical="center" wrapText="1"/>
      <protection locked="0"/>
    </xf>
    <xf numFmtId="49" fontId="2" fillId="0" borderId="23" xfId="1" applyNumberFormat="1" applyFont="1" applyBorder="1" applyAlignment="1" applyProtection="1">
      <alignment horizontal="left" vertical="center" wrapText="1"/>
      <protection locked="0"/>
    </xf>
    <xf numFmtId="0" fontId="8" fillId="7" borderId="4" xfId="1" applyFont="1" applyFill="1" applyBorder="1" applyAlignment="1">
      <alignment horizontal="center" vertical="center" wrapText="1"/>
    </xf>
    <xf numFmtId="49" fontId="8" fillId="0" borderId="4" xfId="1" applyNumberFormat="1" applyFont="1" applyBorder="1" applyAlignment="1">
      <alignment horizontal="center"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8" fillId="5" borderId="4" xfId="1" applyFont="1" applyFill="1" applyBorder="1" applyAlignment="1">
      <alignment horizontal="center" vertical="center" wrapText="1"/>
    </xf>
    <xf numFmtId="0" fontId="23" fillId="0" borderId="4" xfId="1" applyFont="1" applyBorder="1" applyAlignment="1">
      <alignment horizontal="center" vertical="center" wrapText="1"/>
    </xf>
    <xf numFmtId="0" fontId="23" fillId="0" borderId="1" xfId="1" applyFont="1" applyBorder="1" applyAlignment="1">
      <alignment horizontal="center" vertical="center" wrapText="1"/>
    </xf>
    <xf numFmtId="0" fontId="8" fillId="5" borderId="1" xfId="1" applyFont="1" applyFill="1" applyBorder="1" applyAlignment="1">
      <alignment horizontal="center" vertical="center" shrinkToFit="1"/>
    </xf>
    <xf numFmtId="0" fontId="8" fillId="5" borderId="2" xfId="1" applyFont="1" applyFill="1" applyBorder="1" applyAlignment="1">
      <alignment horizontal="center" vertical="center" shrinkToFit="1"/>
    </xf>
    <xf numFmtId="0" fontId="8" fillId="5" borderId="3" xfId="1" applyFont="1" applyFill="1" applyBorder="1" applyAlignment="1">
      <alignment horizontal="center" vertical="center" shrinkToFi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5" borderId="1"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0" borderId="4" xfId="1" applyFont="1" applyBorder="1" applyAlignment="1">
      <alignment horizontal="center" vertical="center" wrapText="1"/>
    </xf>
    <xf numFmtId="0" fontId="8" fillId="0" borderId="28" xfId="1" applyFont="1" applyBorder="1" applyAlignment="1">
      <alignment horizontal="left" vertical="top" shrinkToFit="1"/>
    </xf>
    <xf numFmtId="0" fontId="8" fillId="0" borderId="0" xfId="1" applyFont="1" applyAlignment="1">
      <alignment horizontal="left" vertical="top" shrinkToFit="1"/>
    </xf>
    <xf numFmtId="49" fontId="2" fillId="3" borderId="9" xfId="1" applyNumberFormat="1" applyFont="1" applyFill="1" applyBorder="1" applyAlignment="1">
      <alignment horizontal="center" vertical="center" wrapText="1"/>
    </xf>
    <xf numFmtId="0" fontId="15" fillId="0" borderId="40"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38" xfId="2" applyFont="1" applyBorder="1" applyAlignment="1" applyProtection="1">
      <alignment horizontal="left" vertical="top" wrapText="1"/>
      <protection locked="0"/>
    </xf>
    <xf numFmtId="0" fontId="20" fillId="0" borderId="40" xfId="2" applyFont="1" applyBorder="1" applyAlignment="1" applyProtection="1">
      <alignment horizontal="center" vertical="center" wrapText="1"/>
      <protection locked="0"/>
    </xf>
    <xf numFmtId="0" fontId="20" fillId="0" borderId="39" xfId="2" applyFont="1" applyBorder="1" applyAlignment="1" applyProtection="1">
      <alignment horizontal="center" vertical="center" wrapText="1"/>
      <protection locked="0"/>
    </xf>
    <xf numFmtId="0" fontId="13" fillId="0" borderId="2" xfId="1" applyFont="1" applyBorder="1" applyAlignment="1">
      <alignment horizontal="left" vertical="top" wrapText="1"/>
    </xf>
    <xf numFmtId="49" fontId="2" fillId="0" borderId="36" xfId="3" applyNumberFormat="1" applyFont="1" applyBorder="1" applyAlignment="1" applyProtection="1">
      <alignment horizontal="center" vertical="center" wrapText="1"/>
      <protection locked="0"/>
    </xf>
    <xf numFmtId="49" fontId="2" fillId="0" borderId="37" xfId="3" applyNumberFormat="1" applyFont="1" applyBorder="1" applyAlignment="1" applyProtection="1">
      <alignment horizontal="center" vertical="center" wrapText="1"/>
      <protection locked="0"/>
    </xf>
    <xf numFmtId="49" fontId="2" fillId="3" borderId="5" xfId="1" applyNumberFormat="1" applyFont="1" applyFill="1" applyBorder="1" applyAlignment="1" applyProtection="1">
      <alignment horizontal="left" vertical="center" wrapText="1"/>
      <protection locked="0"/>
    </xf>
    <xf numFmtId="49" fontId="2" fillId="3" borderId="4" xfId="1" applyNumberFormat="1" applyFont="1" applyFill="1" applyBorder="1" applyAlignment="1" applyProtection="1">
      <alignment horizontal="left" vertical="center" wrapText="1"/>
      <protection locked="0"/>
    </xf>
    <xf numFmtId="49" fontId="2" fillId="3" borderId="4" xfId="1" applyNumberFormat="1" applyFont="1" applyFill="1" applyBorder="1" applyAlignment="1">
      <alignment horizontal="left" vertical="center" wrapText="1"/>
    </xf>
    <xf numFmtId="49" fontId="2" fillId="3" borderId="34" xfId="1" applyNumberFormat="1" applyFont="1" applyFill="1" applyBorder="1" applyAlignment="1">
      <alignment horizontal="left" vertical="center" wrapText="1" shrinkToFit="1"/>
    </xf>
    <xf numFmtId="49" fontId="2" fillId="3" borderId="7" xfId="1" applyNumberFormat="1" applyFont="1" applyFill="1" applyBorder="1" applyAlignment="1">
      <alignment horizontal="left" vertical="center" wrapText="1" shrinkToFit="1"/>
    </xf>
    <xf numFmtId="49" fontId="2" fillId="3" borderId="35" xfId="1" applyNumberFormat="1" applyFont="1" applyFill="1" applyBorder="1" applyAlignment="1">
      <alignment horizontal="left" vertical="center" wrapText="1" shrinkToFit="1"/>
    </xf>
    <xf numFmtId="49" fontId="2" fillId="3" borderId="46" xfId="1" applyNumberFormat="1" applyFont="1" applyFill="1" applyBorder="1" applyAlignment="1">
      <alignment horizontal="left" vertical="center" wrapText="1"/>
    </xf>
    <xf numFmtId="0" fontId="2" fillId="2" borderId="6" xfId="1" applyFont="1" applyFill="1" applyBorder="1" applyAlignment="1">
      <alignment horizontal="center" vertical="center" wrapText="1" shrinkToFit="1"/>
    </xf>
    <xf numFmtId="0" fontId="2" fillId="2" borderId="7" xfId="1" applyFont="1" applyFill="1" applyBorder="1" applyAlignment="1">
      <alignment horizontal="center" vertical="center" wrapText="1" shrinkToFit="1"/>
    </xf>
    <xf numFmtId="0" fontId="2" fillId="2" borderId="17" xfId="1" applyFont="1" applyFill="1" applyBorder="1" applyAlignment="1">
      <alignment horizontal="center" vertical="center" wrapText="1" shrinkToFit="1"/>
    </xf>
    <xf numFmtId="49" fontId="2" fillId="3" borderId="22" xfId="1" applyNumberFormat="1" applyFont="1" applyFill="1" applyBorder="1" applyAlignment="1">
      <alignment horizontal="left" vertical="center" wrapText="1"/>
    </xf>
    <xf numFmtId="49" fontId="2" fillId="3" borderId="47" xfId="1" applyNumberFormat="1" applyFont="1" applyFill="1" applyBorder="1" applyAlignment="1">
      <alignment horizontal="left" vertical="center" wrapText="1"/>
    </xf>
    <xf numFmtId="49" fontId="2" fillId="3" borderId="48" xfId="1" applyNumberFormat="1" applyFont="1" applyFill="1" applyBorder="1" applyAlignment="1">
      <alignment horizontal="left" vertical="center" wrapText="1"/>
    </xf>
    <xf numFmtId="49" fontId="2" fillId="0" borderId="22" xfId="1" applyNumberFormat="1" applyFont="1" applyBorder="1" applyAlignment="1">
      <alignment horizontal="left" vertical="center" shrinkToFit="1"/>
    </xf>
    <xf numFmtId="49" fontId="2" fillId="0" borderId="47" xfId="1" applyNumberFormat="1" applyFont="1" applyBorder="1" applyAlignment="1">
      <alignment horizontal="left" vertical="center" shrinkToFit="1"/>
    </xf>
    <xf numFmtId="49" fontId="2" fillId="0" borderId="48" xfId="1" applyNumberFormat="1" applyFont="1" applyBorder="1" applyAlignment="1">
      <alignment horizontal="left" vertical="center" shrinkToFit="1"/>
    </xf>
    <xf numFmtId="49" fontId="2" fillId="5" borderId="13" xfId="1" applyNumberFormat="1" applyFont="1" applyFill="1" applyBorder="1" applyAlignment="1">
      <alignment horizontal="center" vertical="center" wrapText="1"/>
    </xf>
    <xf numFmtId="49" fontId="2" fillId="5" borderId="2" xfId="1" applyNumberFormat="1" applyFont="1" applyFill="1" applyBorder="1" applyAlignment="1">
      <alignment horizontal="center" vertical="center" wrapText="1"/>
    </xf>
    <xf numFmtId="49" fontId="2" fillId="5" borderId="30" xfId="1" applyNumberFormat="1" applyFont="1" applyFill="1" applyBorder="1" applyAlignment="1">
      <alignment horizontal="center" vertical="center" wrapText="1"/>
    </xf>
    <xf numFmtId="49" fontId="2" fillId="0" borderId="13" xfId="1" applyNumberFormat="1" applyFont="1" applyBorder="1" applyAlignment="1">
      <alignment horizontal="left" vertical="center" shrinkToFit="1"/>
    </xf>
    <xf numFmtId="49" fontId="2" fillId="0" borderId="2" xfId="1" applyNumberFormat="1" applyFont="1" applyBorder="1" applyAlignment="1">
      <alignment horizontal="left" vertical="center" shrinkToFit="1"/>
    </xf>
    <xf numFmtId="49" fontId="2" fillId="0" borderId="3" xfId="1" applyNumberFormat="1" applyFont="1" applyBorder="1" applyAlignment="1">
      <alignment horizontal="left" vertical="center" shrinkToFit="1"/>
    </xf>
    <xf numFmtId="49" fontId="2" fillId="3" borderId="13" xfId="1" applyNumberFormat="1" applyFont="1" applyFill="1" applyBorder="1" applyAlignment="1">
      <alignment horizontal="left" vertical="center" wrapText="1" shrinkToFit="1"/>
    </xf>
    <xf numFmtId="49" fontId="2" fillId="3" borderId="2" xfId="1" applyNumberFormat="1" applyFont="1" applyFill="1" applyBorder="1" applyAlignment="1">
      <alignment horizontal="left" vertical="center" wrapText="1" shrinkToFit="1"/>
    </xf>
    <xf numFmtId="49" fontId="2" fillId="3" borderId="3" xfId="1" applyNumberFormat="1" applyFont="1" applyFill="1" applyBorder="1" applyAlignment="1">
      <alignment horizontal="left" vertical="center" wrapText="1" shrinkToFit="1"/>
    </xf>
    <xf numFmtId="49" fontId="2" fillId="3" borderId="3" xfId="1" applyNumberFormat="1" applyFont="1" applyFill="1" applyBorder="1" applyAlignment="1">
      <alignment horizontal="left" vertical="center" wrapText="1"/>
    </xf>
    <xf numFmtId="0" fontId="4" fillId="0" borderId="0" xfId="1" applyFont="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right"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49" fontId="2" fillId="0" borderId="4" xfId="1" applyNumberFormat="1" applyFont="1" applyBorder="1" applyAlignment="1">
      <alignment horizontal="left" vertical="center" wrapText="1"/>
    </xf>
    <xf numFmtId="0" fontId="16" fillId="6" borderId="28" xfId="1" applyFont="1" applyFill="1" applyBorder="1" applyAlignment="1">
      <alignment horizontal="center" vertical="center"/>
    </xf>
    <xf numFmtId="0" fontId="16" fillId="6" borderId="0" xfId="1" applyFont="1" applyFill="1" applyAlignment="1">
      <alignment horizontal="center" vertical="center"/>
    </xf>
    <xf numFmtId="49" fontId="2" fillId="0" borderId="5" xfId="2" applyNumberFormat="1" applyFont="1" applyFill="1" applyBorder="1" applyAlignment="1" applyProtection="1">
      <alignment horizontal="left" vertical="center" wrapText="1"/>
    </xf>
    <xf numFmtId="0" fontId="22" fillId="0" borderId="4" xfId="1" applyFont="1" applyBorder="1" applyAlignment="1">
      <alignment horizontal="center" vertical="center" wrapText="1"/>
    </xf>
    <xf numFmtId="0" fontId="28" fillId="0" borderId="4" xfId="1" applyFont="1" applyBorder="1" applyAlignment="1">
      <alignment horizontal="center" vertical="center" wrapText="1"/>
    </xf>
    <xf numFmtId="0" fontId="29" fillId="0" borderId="4" xfId="1" applyFont="1" applyBorder="1" applyAlignment="1">
      <alignment horizontal="center" vertical="center" wrapText="1"/>
    </xf>
    <xf numFmtId="0" fontId="6" fillId="0" borderId="0" xfId="1" applyFont="1" applyAlignment="1">
      <alignment horizontal="center" vertical="center" wrapText="1"/>
    </xf>
    <xf numFmtId="0" fontId="27" fillId="0" borderId="4" xfId="1" applyFont="1" applyBorder="1" applyAlignment="1">
      <alignment horizontal="center" vertical="center" wrapText="1"/>
    </xf>
    <xf numFmtId="0" fontId="28" fillId="0" borderId="1"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49" fontId="11" fillId="0" borderId="31" xfId="0" applyNumberFormat="1" applyFont="1" applyBorder="1" applyAlignment="1" applyProtection="1">
      <alignment vertical="top" wrapText="1"/>
      <protection locked="0"/>
    </xf>
    <xf numFmtId="49" fontId="11" fillId="0" borderId="16" xfId="0" applyNumberFormat="1" applyFont="1" applyBorder="1" applyAlignment="1" applyProtection="1">
      <alignment vertical="top"/>
      <protection locked="0"/>
    </xf>
    <xf numFmtId="49" fontId="2" fillId="0" borderId="32"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49" fontId="2" fillId="0" borderId="33" xfId="0" applyNumberFormat="1" applyFont="1" applyBorder="1" applyAlignment="1" applyProtection="1">
      <alignment horizontal="left" vertical="center" wrapText="1"/>
      <protection locked="0"/>
    </xf>
    <xf numFmtId="0" fontId="2" fillId="0" borderId="2" xfId="1" applyFont="1" applyBorder="1" applyAlignment="1">
      <alignment vertical="center" wrapText="1"/>
    </xf>
    <xf numFmtId="0" fontId="2" fillId="0" borderId="30" xfId="1" applyFont="1" applyBorder="1" applyAlignment="1">
      <alignment vertical="center" wrapText="1"/>
    </xf>
    <xf numFmtId="0" fontId="2" fillId="0" borderId="3" xfId="1" applyFont="1" applyBorder="1" applyAlignment="1">
      <alignment vertical="center" wrapText="1"/>
    </xf>
    <xf numFmtId="0" fontId="9" fillId="7" borderId="4" xfId="1" applyFont="1" applyFill="1" applyBorder="1" applyAlignment="1">
      <alignment horizontal="center" vertical="center" wrapText="1"/>
    </xf>
    <xf numFmtId="0" fontId="2" fillId="7" borderId="35" xfId="1" applyFont="1" applyFill="1" applyBorder="1" applyAlignment="1">
      <alignment horizontal="center" vertical="center" wrapText="1"/>
    </xf>
    <xf numFmtId="0" fontId="2" fillId="7" borderId="28" xfId="1" applyFont="1" applyFill="1" applyBorder="1" applyAlignment="1">
      <alignment horizontal="center" vertical="center" wrapText="1"/>
    </xf>
    <xf numFmtId="0" fontId="2" fillId="7" borderId="0" xfId="1" applyFont="1" applyFill="1" applyAlignment="1">
      <alignment horizontal="center" vertical="center" wrapText="1"/>
    </xf>
    <xf numFmtId="0" fontId="2" fillId="7" borderId="38" xfId="1" applyFont="1" applyFill="1" applyBorder="1" applyAlignment="1">
      <alignment horizontal="center" vertical="center" wrapText="1"/>
    </xf>
    <xf numFmtId="0" fontId="2" fillId="7" borderId="33" xfId="1" applyFont="1" applyFill="1" applyBorder="1" applyAlignment="1">
      <alignment horizontal="center" vertical="center" wrapText="1"/>
    </xf>
    <xf numFmtId="0" fontId="2" fillId="7" borderId="1" xfId="1" applyFont="1" applyFill="1" applyBorder="1" applyAlignment="1">
      <alignment horizontal="center" vertical="center" shrinkToFit="1"/>
    </xf>
    <xf numFmtId="0" fontId="2" fillId="7" borderId="2" xfId="1" applyFont="1" applyFill="1" applyBorder="1" applyAlignment="1">
      <alignment horizontal="center" vertical="center" shrinkToFit="1"/>
    </xf>
    <xf numFmtId="49" fontId="2" fillId="5" borderId="22" xfId="1" applyNumberFormat="1" applyFont="1" applyFill="1" applyBorder="1" applyAlignment="1">
      <alignment horizontal="center" vertical="center" wrapText="1"/>
    </xf>
    <xf numFmtId="49" fontId="2" fillId="5" borderId="47" xfId="1" applyNumberFormat="1" applyFont="1" applyFill="1" applyBorder="1" applyAlignment="1">
      <alignment horizontal="center" vertical="center" wrapText="1"/>
    </xf>
    <xf numFmtId="49" fontId="2" fillId="5" borderId="49" xfId="1" applyNumberFormat="1" applyFont="1" applyFill="1" applyBorder="1" applyAlignment="1">
      <alignment horizontal="center" vertical="center" wrapText="1"/>
    </xf>
    <xf numFmtId="0" fontId="11" fillId="0" borderId="0" xfId="1" applyFont="1" applyAlignment="1">
      <alignment horizontal="left" vertical="center" wrapText="1"/>
    </xf>
    <xf numFmtId="0" fontId="11" fillId="0" borderId="0" xfId="1" applyFont="1" applyAlignment="1">
      <alignment horizontal="left" vertical="center"/>
    </xf>
    <xf numFmtId="0" fontId="31" fillId="0" borderId="4" xfId="1" applyFont="1" applyBorder="1" applyAlignment="1">
      <alignment horizontal="center" vertical="center" wrapText="1"/>
    </xf>
    <xf numFmtId="49" fontId="2" fillId="2" borderId="11" xfId="1" applyNumberFormat="1" applyFont="1" applyFill="1" applyBorder="1" applyAlignment="1">
      <alignment horizontal="center" vertical="center" wrapText="1"/>
    </xf>
  </cellXfs>
  <cellStyles count="4">
    <cellStyle name="ハイパーリンク" xfId="2" builtinId="8"/>
    <cellStyle name="ハイパーリンク 2" xfId="3" xr:uid="{B3A3E7EF-AA98-44D6-BD71-B2EEB82D970E}"/>
    <cellStyle name="標準" xfId="0" builtinId="0"/>
    <cellStyle name="標準 2" xfId="1" xr:uid="{E69EA745-335C-47BE-9A22-50FC1A0A49BC}"/>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121920</xdr:colOff>
          <xdr:row>55</xdr:row>
          <xdr:rowOff>137160</xdr:rowOff>
        </xdr:from>
        <xdr:to>
          <xdr:col>8</xdr:col>
          <xdr:colOff>388620</xdr:colOff>
          <xdr:row>55</xdr:row>
          <xdr:rowOff>335280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55</xdr:row>
          <xdr:rowOff>137160</xdr:rowOff>
        </xdr:from>
        <xdr:to>
          <xdr:col>16</xdr:col>
          <xdr:colOff>388620</xdr:colOff>
          <xdr:row>55</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107</xdr:row>
          <xdr:rowOff>7620</xdr:rowOff>
        </xdr:from>
        <xdr:to>
          <xdr:col>11</xdr:col>
          <xdr:colOff>373380</xdr:colOff>
          <xdr:row>125</xdr:row>
          <xdr:rowOff>30480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108</xdr:row>
          <xdr:rowOff>0</xdr:rowOff>
        </xdr:from>
        <xdr:to>
          <xdr:col>12</xdr:col>
          <xdr:colOff>22860</xdr:colOff>
          <xdr:row>126</xdr:row>
          <xdr:rowOff>350520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113</xdr:row>
          <xdr:rowOff>0</xdr:rowOff>
        </xdr:from>
        <xdr:to>
          <xdr:col>13</xdr:col>
          <xdr:colOff>7620</xdr:colOff>
          <xdr:row>126</xdr:row>
          <xdr:rowOff>576580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113</xdr:row>
          <xdr:rowOff>0</xdr:rowOff>
        </xdr:from>
        <xdr:to>
          <xdr:col>11</xdr:col>
          <xdr:colOff>388620</xdr:colOff>
          <xdr:row>126</xdr:row>
          <xdr:rowOff>358140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107</xdr:row>
          <xdr:rowOff>0</xdr:rowOff>
        </xdr:from>
        <xdr:to>
          <xdr:col>13</xdr:col>
          <xdr:colOff>0</xdr:colOff>
          <xdr:row>125</xdr:row>
          <xdr:rowOff>243840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107</xdr:row>
          <xdr:rowOff>1135380</xdr:rowOff>
        </xdr:from>
        <xdr:to>
          <xdr:col>11</xdr:col>
          <xdr:colOff>388620</xdr:colOff>
          <xdr:row>126</xdr:row>
          <xdr:rowOff>365760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108</xdr:row>
          <xdr:rowOff>0</xdr:rowOff>
        </xdr:from>
        <xdr:to>
          <xdr:col>11</xdr:col>
          <xdr:colOff>358140</xdr:colOff>
          <xdr:row>126</xdr:row>
          <xdr:rowOff>342900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108</xdr:row>
          <xdr:rowOff>0</xdr:rowOff>
        </xdr:from>
        <xdr:to>
          <xdr:col>13</xdr:col>
          <xdr:colOff>0</xdr:colOff>
          <xdr:row>126</xdr:row>
          <xdr:rowOff>553720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xdr:twoCellAnchor>
    <xdr:from>
      <xdr:col>1</xdr:col>
      <xdr:colOff>29210</xdr:colOff>
      <xdr:row>0</xdr:row>
      <xdr:rowOff>34290</xdr:rowOff>
    </xdr:from>
    <xdr:to>
      <xdr:col>9</xdr:col>
      <xdr:colOff>269240</xdr:colOff>
      <xdr:row>2</xdr:row>
      <xdr:rowOff>1052406</xdr:rowOff>
    </xdr:to>
    <xdr:sp macro="" textlink="">
      <xdr:nvSpPr>
        <xdr:cNvPr id="41" name="四角形: 角を丸くする 40">
          <a:extLst>
            <a:ext uri="{FF2B5EF4-FFF2-40B4-BE49-F238E27FC236}">
              <a16:creationId xmlns:a16="http://schemas.microsoft.com/office/drawing/2014/main" id="{00000000-0008-0000-0000-000029000000}"/>
            </a:ext>
          </a:extLst>
        </xdr:cNvPr>
        <xdr:cNvSpPr/>
      </xdr:nvSpPr>
      <xdr:spPr>
        <a:xfrm>
          <a:off x="29210" y="34290"/>
          <a:ext cx="4024630" cy="1915583"/>
        </a:xfrm>
        <a:prstGeom prst="roundRect">
          <a:avLst>
            <a:gd name="adj" fmla="val 6412"/>
          </a:avLst>
        </a:prstGeom>
        <a:solidFill>
          <a:schemeClr val="accent2">
            <a:lumMod val="20000"/>
            <a:lumOff val="8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bg2">
                  <a:lumMod val="25000"/>
                </a:schemeClr>
              </a:solidFill>
              <a:latin typeface="Meiryo UI" panose="020B0604030504040204" pitchFamily="50" charset="-128"/>
              <a:ea typeface="Meiryo UI" panose="020B0604030504040204" pitchFamily="50" charset="-128"/>
            </a:rPr>
            <a:t>1.</a:t>
          </a:r>
          <a:r>
            <a:rPr kumimoji="1" lang="ja-JP" altLang="en-US" sz="1200">
              <a:solidFill>
                <a:schemeClr val="bg2">
                  <a:lumMod val="25000"/>
                </a:schemeClr>
              </a:solidFill>
              <a:latin typeface="Meiryo UI" panose="020B0604030504040204" pitchFamily="50" charset="-128"/>
              <a:ea typeface="Meiryo UI" panose="020B0604030504040204" pitchFamily="50" charset="-128"/>
            </a:rPr>
            <a:t>以下ご確認ください</a:t>
          </a:r>
          <a:endParaRPr kumimoji="1" lang="en-US" altLang="ja-JP" sz="1200">
            <a:solidFill>
              <a:schemeClr val="bg2">
                <a:lumMod val="25000"/>
              </a:schemeClr>
            </a:solidFill>
            <a:latin typeface="Meiryo UI" panose="020B0604030504040204" pitchFamily="50" charset="-128"/>
            <a:ea typeface="Meiryo UI" panose="020B0604030504040204" pitchFamily="50" charset="-128"/>
          </a:endParaRPr>
        </a:p>
        <a:p>
          <a:pPr algn="l"/>
          <a:r>
            <a:rPr kumimoji="1" lang="ja-JP" altLang="en-US" sz="1200">
              <a:solidFill>
                <a:schemeClr val="bg2">
                  <a:lumMod val="25000"/>
                </a:schemeClr>
              </a:solidFill>
              <a:latin typeface="Meiryo UI" panose="020B0604030504040204" pitchFamily="50" charset="-128"/>
              <a:ea typeface="Meiryo UI" panose="020B0604030504040204" pitchFamily="50" charset="-128"/>
            </a:rPr>
            <a:t>　黄色：各項目の必須入力箇所となります。</a:t>
          </a:r>
          <a:endParaRPr kumimoji="1" lang="en-US" altLang="ja-JP" sz="1200">
            <a:solidFill>
              <a:schemeClr val="bg2">
                <a:lumMod val="25000"/>
              </a:schemeClr>
            </a:solidFill>
            <a:latin typeface="Meiryo UI" panose="020B0604030504040204" pitchFamily="50" charset="-128"/>
            <a:ea typeface="Meiryo UI" panose="020B0604030504040204" pitchFamily="50" charset="-128"/>
          </a:endParaRPr>
        </a:p>
        <a:p>
          <a:pPr algn="l"/>
          <a:r>
            <a:rPr kumimoji="1" lang="ja-JP" altLang="en-US" sz="1200">
              <a:solidFill>
                <a:schemeClr val="bg2">
                  <a:lumMod val="25000"/>
                </a:schemeClr>
              </a:solidFill>
              <a:latin typeface="Meiryo UI" panose="020B0604030504040204" pitchFamily="50" charset="-128"/>
              <a:ea typeface="Meiryo UI" panose="020B0604030504040204" pitchFamily="50" charset="-128"/>
            </a:rPr>
            <a:t>　水色：該当の場合は入力をお願いします。</a:t>
          </a:r>
          <a:endParaRPr kumimoji="1" lang="en-US" altLang="ja-JP" sz="1200">
            <a:solidFill>
              <a:schemeClr val="bg2">
                <a:lumMod val="25000"/>
              </a:schemeClr>
            </a:solidFill>
            <a:latin typeface="Meiryo UI" panose="020B0604030504040204" pitchFamily="50" charset="-128"/>
            <a:ea typeface="Meiryo UI" panose="020B0604030504040204" pitchFamily="50" charset="-128"/>
          </a:endParaRPr>
        </a:p>
        <a:p>
          <a:pPr algn="l"/>
          <a:r>
            <a:rPr kumimoji="1" lang="ja-JP" altLang="en-US" sz="1200">
              <a:solidFill>
                <a:schemeClr val="bg2">
                  <a:lumMod val="25000"/>
                </a:schemeClr>
              </a:solidFill>
              <a:latin typeface="Meiryo UI" panose="020B0604030504040204" pitchFamily="50" charset="-128"/>
              <a:ea typeface="Meiryo UI" panose="020B0604030504040204" pitchFamily="50" charset="-128"/>
            </a:rPr>
            <a:t>　入力と無関係なセルは非表示としています。</a:t>
          </a:r>
          <a:endParaRPr kumimoji="1" lang="en-US" altLang="ja-JP" sz="1200">
            <a:solidFill>
              <a:schemeClr val="bg2">
                <a:lumMod val="25000"/>
              </a:schemeClr>
            </a:solidFill>
            <a:latin typeface="Meiryo UI" panose="020B0604030504040204" pitchFamily="50" charset="-128"/>
            <a:ea typeface="Meiryo UI" panose="020B0604030504040204" pitchFamily="50" charset="-128"/>
          </a:endParaRPr>
        </a:p>
        <a:p>
          <a:pPr algn="l"/>
          <a:r>
            <a:rPr kumimoji="1" lang="ja-JP" altLang="en-US" sz="1200">
              <a:solidFill>
                <a:schemeClr val="bg2">
                  <a:lumMod val="25000"/>
                </a:schemeClr>
              </a:solidFill>
              <a:latin typeface="Meiryo UI" panose="020B0604030504040204" pitchFamily="50" charset="-128"/>
              <a:ea typeface="Meiryo UI" panose="020B0604030504040204" pitchFamily="50" charset="-128"/>
            </a:rPr>
            <a:t>　セルの再表示は行わないで下さい。</a:t>
          </a:r>
          <a:endParaRPr kumimoji="1" lang="en-US" altLang="ja-JP" sz="1200">
            <a:solidFill>
              <a:schemeClr val="bg2">
                <a:lumMod val="25000"/>
              </a:schemeClr>
            </a:solidFill>
            <a:latin typeface="Meiryo UI" panose="020B0604030504040204" pitchFamily="50" charset="-128"/>
            <a:ea typeface="Meiryo UI" panose="020B0604030504040204" pitchFamily="50" charset="-128"/>
          </a:endParaRPr>
        </a:p>
        <a:p>
          <a:pPr algn="l"/>
          <a:endParaRPr kumimoji="1" lang="en-US" altLang="ja-JP" sz="800">
            <a:solidFill>
              <a:schemeClr val="bg2">
                <a:lumMod val="25000"/>
              </a:schemeClr>
            </a:solidFill>
            <a:latin typeface="Meiryo UI" panose="020B0604030504040204" pitchFamily="50" charset="-128"/>
            <a:ea typeface="Meiryo UI" panose="020B0604030504040204" pitchFamily="50" charset="-128"/>
          </a:endParaRPr>
        </a:p>
        <a:p>
          <a:pPr algn="l"/>
          <a:r>
            <a:rPr kumimoji="1" lang="en-US" altLang="ja-JP" sz="1200">
              <a:solidFill>
                <a:schemeClr val="bg2">
                  <a:lumMod val="25000"/>
                </a:schemeClr>
              </a:solidFill>
              <a:latin typeface="Meiryo UI" panose="020B0604030504040204" pitchFamily="50" charset="-128"/>
              <a:ea typeface="Meiryo UI" panose="020B0604030504040204" pitchFamily="50" charset="-128"/>
            </a:rPr>
            <a:t>2.Excel</a:t>
          </a:r>
          <a:r>
            <a:rPr kumimoji="1" lang="ja-JP" altLang="en-US" sz="1200">
              <a:solidFill>
                <a:schemeClr val="bg2">
                  <a:lumMod val="25000"/>
                </a:schemeClr>
              </a:solidFill>
              <a:latin typeface="Meiryo UI" panose="020B0604030504040204" pitchFamily="50" charset="-128"/>
              <a:ea typeface="Meiryo UI" panose="020B0604030504040204" pitchFamily="50" charset="-128"/>
            </a:rPr>
            <a:t>形式でご提出をお願いします。</a:t>
          </a:r>
          <a:endParaRPr kumimoji="1" lang="en-US" altLang="ja-JP" sz="1200">
            <a:solidFill>
              <a:schemeClr val="bg2">
                <a:lumMod val="25000"/>
              </a:schemeClr>
            </a:solidFill>
            <a:latin typeface="Meiryo UI" panose="020B0604030504040204" pitchFamily="50" charset="-128"/>
            <a:ea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xdr:from>
          <xdr:col>21</xdr:col>
          <xdr:colOff>403860</xdr:colOff>
          <xdr:row>3</xdr:row>
          <xdr:rowOff>22860</xdr:rowOff>
        </xdr:from>
        <xdr:to>
          <xdr:col>25</xdr:col>
          <xdr:colOff>449580</xdr:colOff>
          <xdr:row>4</xdr:row>
          <xdr:rowOff>38100</xdr:rowOff>
        </xdr:to>
        <xdr:sp macro="" textlink="">
          <xdr:nvSpPr>
            <xdr:cNvPr id="1068" name="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お客様提出用ファイル保存</a:t>
              </a:r>
            </a:p>
          </xdr:txBody>
        </xdr:sp>
        <xdr:clientData fPrint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ricksoft.jp/company/privacy.html" TargetMode="External"/><Relationship Id="rId18" Type="http://schemas.openxmlformats.org/officeDocument/2006/relationships/hyperlink" Target="https://www.ricksoft.jp/rickelearning/" TargetMode="External"/><Relationship Id="rId26" Type="http://schemas.openxmlformats.org/officeDocument/2006/relationships/ctrlProp" Target="../ctrlProps/ctrlProp1.xml"/><Relationship Id="rId3" Type="http://schemas.openxmlformats.org/officeDocument/2006/relationships/hyperlink" Target="https://www.workato.com/legal/terms-of-service" TargetMode="External"/><Relationship Id="rId21" Type="http://schemas.openxmlformats.org/officeDocument/2006/relationships/hyperlink" Target="https://www.atlassian.com/legal/product-terms" TargetMode="External"/><Relationship Id="rId34" Type="http://schemas.openxmlformats.org/officeDocument/2006/relationships/ctrlProp" Target="../ctrlProps/ctrlProp9.xml"/><Relationship Id="rId7" Type="http://schemas.openxmlformats.org/officeDocument/2006/relationships/hyperlink" Target="https://slack.com/intl/ja-jp/terms-of-service" TargetMode="External"/><Relationship Id="rId12" Type="http://schemas.openxmlformats.org/officeDocument/2006/relationships/hyperlink" Target="https://tableau.com/ja-jp/eula" TargetMode="External"/><Relationship Id="rId17" Type="http://schemas.openxmlformats.org/officeDocument/2006/relationships/hyperlink" Target="https://www.atlassian.com/legal/atlassian-customer-agreement" TargetMode="External"/><Relationship Id="rId25" Type="http://schemas.openxmlformats.org/officeDocument/2006/relationships/vmlDrawing" Target="../drawings/vmlDrawing1.vml"/><Relationship Id="rId33" Type="http://schemas.openxmlformats.org/officeDocument/2006/relationships/ctrlProp" Target="../ctrlProps/ctrlProp8.xml"/><Relationship Id="rId2" Type="http://schemas.openxmlformats.org/officeDocument/2006/relationships/hyperlink" Target="https://slack.com/intl/ja-jp/terms-of-service/user" TargetMode="External"/><Relationship Id="rId16" Type="http://schemas.openxmlformats.org/officeDocument/2006/relationships/hyperlink" Target="https://www.ricksoft.jp/company/logo-termsofservice.html" TargetMode="External"/><Relationship Id="rId20" Type="http://schemas.openxmlformats.org/officeDocument/2006/relationships/hyperlink" Target="https://www.atlassian.com/legal/product-terms" TargetMode="External"/><Relationship Id="rId29" Type="http://schemas.openxmlformats.org/officeDocument/2006/relationships/ctrlProp" Target="../ctrlProps/ctrlProp4.xml"/><Relationship Id="rId1" Type="http://schemas.openxmlformats.org/officeDocument/2006/relationships/hyperlink" Target="https://ricksoft.jp/cloud/atlassian-cloud/images/AtlasianCloud-price-usage-period.pdf" TargetMode="External"/><Relationship Id="rId6" Type="http://schemas.openxmlformats.org/officeDocument/2006/relationships/hyperlink" Target="https://www.alfresco.com/EULA/" TargetMode="External"/><Relationship Id="rId11" Type="http://schemas.openxmlformats.org/officeDocument/2006/relationships/hyperlink" Target="https://ja.atlassian.com/try" TargetMode="External"/><Relationship Id="rId24" Type="http://schemas.openxmlformats.org/officeDocument/2006/relationships/drawing" Target="../drawings/drawing1.xml"/><Relationship Id="rId32" Type="http://schemas.openxmlformats.org/officeDocument/2006/relationships/ctrlProp" Target="../ctrlProps/ctrlProp7.xml"/><Relationship Id="rId5" Type="http://schemas.openxmlformats.org/officeDocument/2006/relationships/hyperlink" Target="https://www.atlassian.com/legal/product-terms" TargetMode="External"/><Relationship Id="rId15" Type="http://schemas.openxmlformats.org/officeDocument/2006/relationships/hyperlink" Target="https://www.tricentis.com/legal-information/contracts/" TargetMode="External"/><Relationship Id="rId23" Type="http://schemas.openxmlformats.org/officeDocument/2006/relationships/printerSettings" Target="../printerSettings/printerSettings1.bin"/><Relationship Id="rId28" Type="http://schemas.openxmlformats.org/officeDocument/2006/relationships/ctrlProp" Target="../ctrlProps/ctrlProp3.xml"/><Relationship Id="rId36" Type="http://schemas.openxmlformats.org/officeDocument/2006/relationships/ctrlProp" Target="../ctrlProps/ctrlProp11.xml"/><Relationship Id="rId10" Type="http://schemas.openxmlformats.org/officeDocument/2006/relationships/hyperlink" Target="https://www.mend.io/terms-of-service/" TargetMode="External"/><Relationship Id="rId19" Type="http://schemas.openxmlformats.org/officeDocument/2006/relationships/hyperlink" Target="https://www.ricksoft.jp/rickelearning/" TargetMode="External"/><Relationship Id="rId31" Type="http://schemas.openxmlformats.org/officeDocument/2006/relationships/ctrlProp" Target="../ctrlProps/ctrlProp6.xml"/><Relationship Id="rId4" Type="http://schemas.openxmlformats.org/officeDocument/2006/relationships/hyperlink" Target="https://about.mattermost.com/enterprise-edition-terms/" TargetMode="External"/><Relationship Id="rId9" Type="http://schemas.openxmlformats.org/officeDocument/2006/relationships/hyperlink" Target="https://www.atlassian.com/legal/atlassian-customer-agreement" TargetMode="External"/><Relationship Id="rId14" Type="http://schemas.openxmlformats.org/officeDocument/2006/relationships/hyperlink" Target="https://lucid.co/tos" TargetMode="External"/><Relationship Id="rId22" Type="http://schemas.openxmlformats.org/officeDocument/2006/relationships/hyperlink" Target="https://www.atlassian.com/legal/product-terms" TargetMode="External"/><Relationship Id="rId27" Type="http://schemas.openxmlformats.org/officeDocument/2006/relationships/ctrlProp" Target="../ctrlProps/ctrlProp2.xml"/><Relationship Id="rId30" Type="http://schemas.openxmlformats.org/officeDocument/2006/relationships/ctrlProp" Target="../ctrlProps/ctrlProp5.xml"/><Relationship Id="rId35" Type="http://schemas.openxmlformats.org/officeDocument/2006/relationships/ctrlProp" Target="../ctrlProps/ctrlProp10.xml"/><Relationship Id="rId8" Type="http://schemas.openxmlformats.org/officeDocument/2006/relationships/hyperlink" Target="https://www.ricksoft.jp/try/images/cadre_term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A6F1-1A38-43D2-9F1C-2B001E0592B2}">
  <sheetPr codeName="Sheet1">
    <tabColor rgb="FFFFC000"/>
  </sheetPr>
  <dimension ref="A1:AB131"/>
  <sheetViews>
    <sheetView showGridLines="0" tabSelected="1" topLeftCell="B1" zoomScale="75" zoomScaleNormal="75" zoomScaleSheetLayoutView="75" workbookViewId="0">
      <selection activeCell="AH8" sqref="AH8"/>
    </sheetView>
  </sheetViews>
  <sheetFormatPr defaultColWidth="9" defaultRowHeight="18.600000000000001" x14ac:dyDescent="0.2"/>
  <cols>
    <col min="1" max="1" width="7.21875" style="1" hidden="1" customWidth="1"/>
    <col min="2" max="2" width="5.6640625" style="1" customWidth="1"/>
    <col min="3" max="8" width="7.33203125" style="1" customWidth="1"/>
    <col min="9" max="9" width="5.77734375" style="1" customWidth="1"/>
    <col min="10" max="26" width="6.6640625" style="1" customWidth="1"/>
    <col min="27" max="28" width="5.6640625" style="1" customWidth="1"/>
    <col min="29" max="16384" width="9" style="1"/>
  </cols>
  <sheetData>
    <row r="1" spans="1:28" ht="35.1" customHeight="1" x14ac:dyDescent="0.2">
      <c r="A1" s="27">
        <f>COUNTIF(A2:A511,"&lt;&gt;"&amp;"")</f>
        <v>94</v>
      </c>
      <c r="C1" s="2"/>
      <c r="D1" s="2"/>
      <c r="E1" s="2"/>
      <c r="F1" s="2"/>
      <c r="G1" s="2"/>
      <c r="H1" s="2"/>
      <c r="I1" s="235"/>
      <c r="J1" s="235"/>
      <c r="K1" s="235"/>
      <c r="L1" s="235"/>
      <c r="M1" s="235"/>
      <c r="N1" s="235"/>
      <c r="O1" s="235"/>
      <c r="P1" s="235"/>
      <c r="Q1" s="235"/>
      <c r="R1" s="3"/>
      <c r="S1" s="3"/>
      <c r="T1" s="139" t="s">
        <v>0</v>
      </c>
      <c r="U1" s="236"/>
      <c r="V1" s="237"/>
      <c r="W1" s="237"/>
      <c r="X1" s="4" t="s">
        <v>1</v>
      </c>
      <c r="Y1" s="5"/>
      <c r="Z1" s="4" t="s">
        <v>2</v>
      </c>
      <c r="AA1" s="5"/>
      <c r="AB1" s="6" t="s">
        <v>3</v>
      </c>
    </row>
    <row r="2" spans="1:28" ht="35.1" customHeight="1" x14ac:dyDescent="0.2">
      <c r="A2" s="27"/>
      <c r="B2" s="248" t="s">
        <v>5</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3"/>
    </row>
    <row r="3" spans="1:28" ht="87.6" customHeight="1" x14ac:dyDescent="0.2">
      <c r="C3" s="11"/>
      <c r="D3" s="11"/>
      <c r="E3" s="11"/>
      <c r="F3" s="11"/>
      <c r="G3" s="11"/>
      <c r="H3" s="11"/>
      <c r="I3" s="11"/>
      <c r="J3" s="11"/>
      <c r="K3" s="11"/>
      <c r="L3" s="11"/>
      <c r="M3" s="11"/>
      <c r="N3" s="11"/>
      <c r="O3" s="11"/>
      <c r="P3" s="11"/>
      <c r="Q3" s="11"/>
      <c r="R3" s="11"/>
      <c r="S3" s="11"/>
      <c r="T3" s="11"/>
      <c r="U3" s="11"/>
      <c r="V3" s="11"/>
      <c r="W3" s="11"/>
      <c r="X3" s="11"/>
      <c r="Y3" s="11"/>
      <c r="Z3" s="11"/>
    </row>
    <row r="4" spans="1:28" ht="24.6" hidden="1" customHeight="1" x14ac:dyDescent="0.2">
      <c r="C4" s="245" t="s">
        <v>81</v>
      </c>
      <c r="D4" s="245"/>
      <c r="E4" s="245"/>
      <c r="F4" s="245"/>
      <c r="G4" s="246" t="s">
        <v>172</v>
      </c>
      <c r="H4" s="246"/>
      <c r="I4" s="246"/>
      <c r="J4" s="246"/>
      <c r="K4" s="246"/>
      <c r="L4" s="246"/>
      <c r="M4" s="246"/>
      <c r="N4" s="246"/>
      <c r="P4" s="28" t="s">
        <v>138</v>
      </c>
    </row>
    <row r="5" spans="1:28" ht="42" hidden="1" customHeight="1" x14ac:dyDescent="0.2">
      <c r="C5" s="245" t="s">
        <v>136</v>
      </c>
      <c r="D5" s="245"/>
      <c r="E5" s="245"/>
      <c r="F5" s="245"/>
      <c r="G5" s="246" t="s">
        <v>137</v>
      </c>
      <c r="H5" s="246"/>
      <c r="I5" s="246"/>
      <c r="J5" s="246"/>
      <c r="K5" s="246"/>
      <c r="L5" s="246"/>
      <c r="M5" s="246"/>
      <c r="N5" s="246"/>
      <c r="O5" s="36" t="str">
        <f>IF($G$4="全部","",IF($G$5="月間",IF(IFERROR(FIND("Atlassian Cloud",$G$4)&gt;0,0),IF(IFERROR(FIND("トライアル",G4)&gt;0,0),"月間販売できない購入対象製品を指定しています！",""),"月間販売できない購入対象製品を指定しています！"),""))</f>
        <v/>
      </c>
      <c r="P5" s="31"/>
      <c r="V5" s="34" t="s">
        <v>99</v>
      </c>
      <c r="W5" s="276" t="s">
        <v>154</v>
      </c>
      <c r="X5" s="277"/>
      <c r="Y5" s="277"/>
      <c r="Z5" s="277"/>
      <c r="AA5" s="277"/>
    </row>
    <row r="6" spans="1:28" ht="34.799999999999997" hidden="1" customHeight="1" x14ac:dyDescent="0.2">
      <c r="C6" s="249" t="s">
        <v>147</v>
      </c>
      <c r="D6" s="249"/>
      <c r="E6" s="249"/>
      <c r="F6" s="249"/>
      <c r="G6" s="250" t="s">
        <v>173</v>
      </c>
      <c r="H6" s="251"/>
      <c r="I6" s="251"/>
      <c r="J6" s="251"/>
      <c r="K6" s="251"/>
      <c r="L6" s="251"/>
      <c r="M6" s="251"/>
      <c r="N6" s="252"/>
      <c r="O6" s="36" t="str">
        <f>IF($G$4="全部","",IF($G$6&lt;&gt;"－",IF(IFERROR(FIND("Atlassian",$G$4)&gt;0,0),IF(IFERROR(FIND("オンプレ",$G$4)&gt;0,0),IF(G6&lt;&gt;"Jira Service Management のみ","Atlassian 製品オプションを満たさない指定です！",""),""),"Atlassian 製品オプションを満たさない指定です！"),""))</f>
        <v/>
      </c>
      <c r="P6" s="30"/>
      <c r="Q6" s="30"/>
      <c r="R6" s="30"/>
      <c r="S6" s="30"/>
      <c r="T6" s="30"/>
      <c r="U6" s="30"/>
      <c r="V6" s="39" t="str">
        <f>IF(O6="","← Jira Service Management はガイドブック"&amp;CHAR(10)&amp;"　　特典に含まれていないので、製品単体で販売"&amp;CHAR(10)&amp;"　　する際は製品オプションから選択して下さい","")</f>
        <v>← Jira Service Management はガイドブック
　　特典に含まれていないので、製品単体で販売
　　する際は製品オプションから選択して下さい</v>
      </c>
      <c r="W6" s="39"/>
      <c r="X6" s="39"/>
      <c r="Y6" s="39"/>
      <c r="Z6" s="39"/>
      <c r="AA6" s="39"/>
      <c r="AB6" s="39"/>
    </row>
    <row r="7" spans="1:28" ht="55.8" hidden="1" customHeight="1" x14ac:dyDescent="0.2">
      <c r="C7" s="245" t="s">
        <v>84</v>
      </c>
      <c r="D7" s="245"/>
      <c r="E7" s="245"/>
      <c r="F7" s="245"/>
      <c r="G7" s="247" t="s">
        <v>139</v>
      </c>
      <c r="H7" s="247"/>
      <c r="I7" s="247"/>
      <c r="J7" s="247"/>
      <c r="K7" s="247"/>
      <c r="L7" s="247"/>
      <c r="M7" s="247"/>
      <c r="N7" s="247"/>
      <c r="O7" s="37" t="str">
        <f>IF($G$4="全部","",IF($G$7&lt;&gt;"－",IF(IFERROR(FIND("サポートプラス",G7)&gt;0,0),IF(IFERROR(FIND("Atlassian",G4)&gt;0,0),"","サポートプラス対象外が指定されています！"),IF(IFERROR(FIND(G4,G7)&gt;0,0),"","標準サポート対象外が指定されています!")),""))</f>
        <v/>
      </c>
      <c r="P7" s="30"/>
      <c r="Q7" s="30"/>
      <c r="R7" s="30"/>
      <c r="S7" s="30"/>
      <c r="T7" s="30"/>
      <c r="U7" s="30"/>
      <c r="V7" s="39"/>
      <c r="W7" s="39"/>
      <c r="X7" s="39"/>
      <c r="Y7" s="39"/>
      <c r="Z7" s="39"/>
      <c r="AA7" s="39"/>
      <c r="AB7" s="39"/>
    </row>
    <row r="8" spans="1:28" ht="31.8" hidden="1" customHeight="1" x14ac:dyDescent="0.2">
      <c r="C8" s="278" t="s">
        <v>149</v>
      </c>
      <c r="D8" s="278"/>
      <c r="E8" s="278"/>
      <c r="F8" s="278"/>
      <c r="G8" s="250" t="s">
        <v>139</v>
      </c>
      <c r="H8" s="251"/>
      <c r="I8" s="251"/>
      <c r="J8" s="251"/>
      <c r="K8" s="251"/>
      <c r="L8" s="251"/>
      <c r="M8" s="251"/>
      <c r="N8" s="252"/>
      <c r="O8" s="38" t="str">
        <f>IF($G$4="研修/eラーニング",IF($G$8="－","eラーニングの項目を選択して下さい",""),IF($G$4="全部","",IF($G$8&lt;&gt;"－",IF(IFERROR(FIND("Atlassian",$G$4)&gt;0,0),"","Atlassian製品か研修/eラーニングを選択して下さい！"),"")))</f>
        <v/>
      </c>
      <c r="P8" s="30"/>
      <c r="Q8" s="30"/>
      <c r="R8" s="30"/>
      <c r="S8" s="30"/>
      <c r="T8" s="30"/>
      <c r="U8" s="30"/>
      <c r="V8" s="39" t="s">
        <v>171</v>
      </c>
      <c r="W8" s="39"/>
      <c r="X8" s="39"/>
      <c r="Y8" s="39"/>
      <c r="Z8" s="39"/>
      <c r="AA8" s="39"/>
      <c r="AB8" s="39"/>
    </row>
    <row r="9" spans="1:28" ht="24.6" hidden="1" x14ac:dyDescent="0.2">
      <c r="C9" s="245" t="s">
        <v>82</v>
      </c>
      <c r="D9" s="245"/>
      <c r="E9" s="245"/>
      <c r="F9" s="245"/>
      <c r="G9" s="246" t="s">
        <v>96</v>
      </c>
      <c r="H9" s="246"/>
      <c r="I9" s="246"/>
      <c r="J9" s="246"/>
      <c r="K9" s="246"/>
      <c r="L9" s="246"/>
      <c r="M9" s="246"/>
      <c r="N9" s="246"/>
      <c r="O9" s="29"/>
      <c r="P9" s="35" t="str">
        <f>IF($O$5&amp;$O$6&amp;$O$7&amp;$O$8="","","×")</f>
        <v/>
      </c>
      <c r="V9" s="39"/>
      <c r="W9" s="39"/>
      <c r="X9" s="39"/>
      <c r="Y9" s="39"/>
      <c r="Z9" s="39"/>
      <c r="AA9" s="39"/>
      <c r="AB9" s="39"/>
    </row>
    <row r="10" spans="1:28" ht="19.5" hidden="1" customHeight="1" x14ac:dyDescent="0.2">
      <c r="A10" s="1" t="s">
        <v>101</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8" ht="33" hidden="1" customHeight="1" x14ac:dyDescent="0.2">
      <c r="A11" s="1" t="s">
        <v>101</v>
      </c>
      <c r="B11" s="242" t="s">
        <v>30</v>
      </c>
      <c r="C11" s="243"/>
      <c r="D11" s="243"/>
      <c r="E11" s="243"/>
      <c r="F11" s="243"/>
      <c r="G11" s="243"/>
      <c r="H11" s="243"/>
      <c r="I11" s="243"/>
      <c r="J11" s="243"/>
      <c r="K11" s="243"/>
      <c r="L11" s="243"/>
      <c r="M11" s="243"/>
      <c r="N11" s="243"/>
      <c r="O11" s="11"/>
      <c r="P11" s="11"/>
      <c r="Q11" s="11"/>
      <c r="R11" s="11"/>
      <c r="S11" s="11"/>
      <c r="T11" s="11"/>
      <c r="U11" s="11"/>
      <c r="V11" s="11"/>
      <c r="W11" s="11"/>
      <c r="X11" s="11"/>
      <c r="Y11" s="11"/>
      <c r="Z11" s="11"/>
    </row>
    <row r="12" spans="1:28" ht="19.5" hidden="1" customHeight="1" x14ac:dyDescent="0.2">
      <c r="A12" s="1" t="s">
        <v>101</v>
      </c>
      <c r="C12" s="7"/>
      <c r="D12" s="7"/>
      <c r="E12" s="7"/>
      <c r="F12" s="7"/>
      <c r="G12" s="7"/>
      <c r="H12" s="7"/>
      <c r="I12" s="7"/>
      <c r="J12" s="7"/>
      <c r="K12" s="7"/>
      <c r="L12" s="7"/>
      <c r="M12" s="7"/>
      <c r="N12" s="7"/>
      <c r="O12" s="7"/>
      <c r="P12" s="7"/>
      <c r="Q12" s="7"/>
      <c r="R12" s="7"/>
      <c r="S12" s="7"/>
      <c r="T12" s="7"/>
      <c r="U12" s="7"/>
      <c r="V12" s="7"/>
      <c r="W12" s="7"/>
      <c r="X12" s="7"/>
      <c r="Y12" s="7"/>
      <c r="Z12" s="7"/>
    </row>
    <row r="13" spans="1:28" ht="39.9" hidden="1" customHeight="1" x14ac:dyDescent="0.2">
      <c r="A13" s="1" t="s">
        <v>101</v>
      </c>
      <c r="C13" s="238" t="s">
        <v>6</v>
      </c>
      <c r="D13" s="239"/>
      <c r="E13" s="239"/>
      <c r="F13" s="239"/>
      <c r="G13" s="239"/>
      <c r="H13" s="239"/>
      <c r="I13" s="239"/>
      <c r="J13" s="239"/>
      <c r="K13" s="239"/>
      <c r="L13" s="239"/>
      <c r="M13" s="239"/>
      <c r="N13" s="239"/>
      <c r="O13" s="239"/>
      <c r="P13" s="239"/>
      <c r="Q13" s="239"/>
      <c r="R13" s="239"/>
      <c r="S13" s="239"/>
      <c r="T13" s="239"/>
      <c r="U13" s="239"/>
      <c r="V13" s="239"/>
      <c r="W13" s="239"/>
      <c r="X13" s="239"/>
      <c r="Y13" s="239"/>
      <c r="Z13" s="240"/>
    </row>
    <row r="14" spans="1:28" ht="39.9" hidden="1" customHeight="1" x14ac:dyDescent="0.2">
      <c r="A14" s="1" t="s">
        <v>101</v>
      </c>
      <c r="C14" s="138" t="s">
        <v>7</v>
      </c>
      <c r="D14" s="138"/>
      <c r="E14" s="138"/>
      <c r="F14" s="138"/>
      <c r="G14" s="139"/>
      <c r="H14" s="139"/>
      <c r="I14" s="79"/>
      <c r="J14" s="241"/>
      <c r="K14" s="241"/>
      <c r="L14" s="241"/>
      <c r="M14" s="241"/>
      <c r="N14" s="241"/>
      <c r="O14" s="241"/>
      <c r="P14" s="241"/>
      <c r="Q14" s="241"/>
      <c r="R14" s="241"/>
      <c r="S14" s="241"/>
      <c r="T14" s="241"/>
      <c r="U14" s="241"/>
      <c r="V14" s="241"/>
      <c r="W14" s="241"/>
      <c r="X14" s="241"/>
      <c r="Y14" s="241"/>
      <c r="Z14" s="241"/>
    </row>
    <row r="15" spans="1:28" ht="39.9" hidden="1" customHeight="1" x14ac:dyDescent="0.2">
      <c r="A15" s="1" t="s">
        <v>101</v>
      </c>
      <c r="C15" s="99" t="s">
        <v>8</v>
      </c>
      <c r="D15" s="100"/>
      <c r="E15" s="100"/>
      <c r="F15" s="100"/>
      <c r="G15" s="100"/>
      <c r="H15" s="100"/>
      <c r="I15" s="79" t="s">
        <v>4</v>
      </c>
      <c r="J15" s="241"/>
      <c r="K15" s="241"/>
      <c r="L15" s="241"/>
      <c r="M15" s="241"/>
      <c r="N15" s="241"/>
      <c r="O15" s="241"/>
      <c r="P15" s="241"/>
      <c r="Q15" s="241"/>
      <c r="R15" s="241"/>
      <c r="S15" s="241"/>
      <c r="T15" s="241"/>
      <c r="U15" s="241"/>
      <c r="V15" s="241"/>
      <c r="W15" s="241"/>
      <c r="X15" s="241"/>
      <c r="Y15" s="241"/>
      <c r="Z15" s="241"/>
    </row>
    <row r="16" spans="1:28" ht="39.6" hidden="1" customHeight="1" x14ac:dyDescent="0.2">
      <c r="A16" s="1" t="s">
        <v>101</v>
      </c>
      <c r="C16" s="138" t="s">
        <v>9</v>
      </c>
      <c r="D16" s="138"/>
      <c r="E16" s="138"/>
      <c r="F16" s="138"/>
      <c r="G16" s="139"/>
      <c r="H16" s="139"/>
      <c r="I16" s="79"/>
      <c r="J16" s="241"/>
      <c r="K16" s="241"/>
      <c r="L16" s="241"/>
      <c r="M16" s="241"/>
      <c r="N16" s="241"/>
      <c r="O16" s="241"/>
      <c r="P16" s="241"/>
      <c r="Q16" s="241"/>
      <c r="R16" s="241"/>
      <c r="S16" s="241"/>
      <c r="T16" s="241"/>
      <c r="U16" s="241"/>
      <c r="V16" s="241"/>
      <c r="W16" s="241"/>
      <c r="X16" s="241"/>
      <c r="Y16" s="241"/>
      <c r="Z16" s="241"/>
    </row>
    <row r="17" spans="1:26" ht="39.9" hidden="1" customHeight="1" x14ac:dyDescent="0.2">
      <c r="A17" s="1" t="s">
        <v>101</v>
      </c>
      <c r="C17" s="138" t="s">
        <v>10</v>
      </c>
      <c r="D17" s="138"/>
      <c r="E17" s="138"/>
      <c r="F17" s="138"/>
      <c r="G17" s="139"/>
      <c r="H17" s="139"/>
      <c r="I17" s="107"/>
      <c r="J17" s="108"/>
      <c r="K17" s="108"/>
      <c r="L17" s="108"/>
      <c r="M17" s="108"/>
      <c r="N17" s="108"/>
      <c r="O17" s="166"/>
      <c r="P17" s="279" t="s">
        <v>11</v>
      </c>
      <c r="Q17" s="164"/>
      <c r="R17" s="165"/>
      <c r="S17" s="107"/>
      <c r="T17" s="108"/>
      <c r="U17" s="108"/>
      <c r="V17" s="108"/>
      <c r="W17" s="108"/>
      <c r="X17" s="108"/>
      <c r="Y17" s="108"/>
      <c r="Z17" s="166"/>
    </row>
    <row r="18" spans="1:26" ht="39.9" hidden="1" customHeight="1" x14ac:dyDescent="0.2">
      <c r="A18" s="1" t="s">
        <v>101</v>
      </c>
      <c r="C18" s="138" t="s">
        <v>12</v>
      </c>
      <c r="D18" s="138"/>
      <c r="E18" s="138"/>
      <c r="F18" s="138"/>
      <c r="G18" s="139"/>
      <c r="H18" s="139"/>
      <c r="I18" s="244"/>
      <c r="J18" s="241"/>
      <c r="K18" s="241"/>
      <c r="L18" s="241"/>
      <c r="M18" s="241"/>
      <c r="N18" s="241"/>
      <c r="O18" s="241"/>
      <c r="P18" s="241"/>
      <c r="Q18" s="241"/>
      <c r="R18" s="241"/>
      <c r="S18" s="241"/>
      <c r="T18" s="241"/>
      <c r="U18" s="241"/>
      <c r="V18" s="241"/>
      <c r="W18" s="241"/>
      <c r="X18" s="241"/>
      <c r="Y18" s="241"/>
      <c r="Z18" s="241"/>
    </row>
    <row r="19" spans="1:26" ht="39.9" hidden="1" customHeight="1" x14ac:dyDescent="0.2">
      <c r="A19" s="1" t="s">
        <v>101</v>
      </c>
      <c r="C19" s="138" t="s">
        <v>13</v>
      </c>
      <c r="D19" s="138"/>
      <c r="E19" s="138"/>
      <c r="F19" s="138"/>
      <c r="G19" s="139"/>
      <c r="H19" s="139"/>
      <c r="I19" s="140"/>
      <c r="J19" s="141"/>
      <c r="K19" s="141"/>
      <c r="L19" s="141"/>
      <c r="M19" s="141"/>
      <c r="N19" s="141"/>
      <c r="O19" s="141"/>
      <c r="P19" s="141"/>
      <c r="Q19" s="141"/>
      <c r="R19" s="141"/>
      <c r="S19" s="141"/>
      <c r="T19" s="141"/>
      <c r="U19" s="141"/>
      <c r="V19" s="141"/>
      <c r="W19" s="141"/>
      <c r="X19" s="141"/>
      <c r="Y19" s="141"/>
      <c r="Z19" s="142"/>
    </row>
    <row r="20" spans="1:26" ht="33" hidden="1" customHeight="1" x14ac:dyDescent="0.2">
      <c r="A20" s="1" t="s">
        <v>101</v>
      </c>
      <c r="C20" s="150" t="s">
        <v>14</v>
      </c>
      <c r="D20" s="151"/>
      <c r="E20" s="151"/>
      <c r="F20" s="156" t="s">
        <v>25</v>
      </c>
      <c r="G20" s="156"/>
      <c r="H20" s="156"/>
      <c r="I20" s="157" t="s">
        <v>4</v>
      </c>
      <c r="J20" s="158"/>
      <c r="K20" s="158"/>
      <c r="L20" s="158"/>
      <c r="M20" s="158"/>
      <c r="N20" s="158"/>
      <c r="O20" s="158"/>
      <c r="P20" s="158"/>
      <c r="Q20" s="158"/>
      <c r="R20" s="158"/>
      <c r="S20" s="158"/>
      <c r="T20" s="158"/>
      <c r="U20" s="158"/>
      <c r="V20" s="158"/>
      <c r="W20" s="158"/>
      <c r="X20" s="158"/>
      <c r="Y20" s="158"/>
      <c r="Z20" s="159"/>
    </row>
    <row r="21" spans="1:26" ht="33" hidden="1" customHeight="1" x14ac:dyDescent="0.2">
      <c r="A21" s="1" t="s">
        <v>101</v>
      </c>
      <c r="C21" s="152"/>
      <c r="D21" s="153"/>
      <c r="E21" s="153"/>
      <c r="F21" s="160" t="s">
        <v>26</v>
      </c>
      <c r="G21" s="160"/>
      <c r="H21" s="160"/>
      <c r="I21" s="93"/>
      <c r="J21" s="93"/>
      <c r="K21" s="93"/>
      <c r="L21" s="93"/>
      <c r="M21" s="93"/>
      <c r="N21" s="93"/>
      <c r="O21" s="93"/>
      <c r="P21" s="177" t="s">
        <v>27</v>
      </c>
      <c r="Q21" s="177"/>
      <c r="R21" s="177"/>
      <c r="S21" s="93"/>
      <c r="T21" s="93"/>
      <c r="U21" s="93"/>
      <c r="V21" s="93"/>
      <c r="W21" s="93"/>
      <c r="X21" s="93"/>
      <c r="Y21" s="93"/>
      <c r="Z21" s="94"/>
    </row>
    <row r="22" spans="1:26" ht="33" hidden="1" customHeight="1" x14ac:dyDescent="0.2">
      <c r="A22" s="1" t="s">
        <v>101</v>
      </c>
      <c r="C22" s="154"/>
      <c r="D22" s="155"/>
      <c r="E22" s="155"/>
      <c r="F22" s="178" t="s">
        <v>28</v>
      </c>
      <c r="G22" s="178"/>
      <c r="H22" s="178"/>
      <c r="I22" s="179"/>
      <c r="J22" s="180"/>
      <c r="K22" s="180"/>
      <c r="L22" s="180"/>
      <c r="M22" s="180"/>
      <c r="N22" s="180"/>
      <c r="O22" s="180"/>
      <c r="P22" s="180"/>
      <c r="Q22" s="180"/>
      <c r="R22" s="180"/>
      <c r="S22" s="180"/>
      <c r="T22" s="180"/>
      <c r="U22" s="180"/>
      <c r="V22" s="180"/>
      <c r="W22" s="180"/>
      <c r="X22" s="180"/>
      <c r="Y22" s="180"/>
      <c r="Z22" s="181"/>
    </row>
    <row r="23" spans="1:26" ht="20.25" customHeight="1" x14ac:dyDescent="0.2"/>
    <row r="24" spans="1:26" ht="33" customHeight="1" x14ac:dyDescent="0.2">
      <c r="B24" s="161" t="s">
        <v>29</v>
      </c>
      <c r="C24" s="162"/>
      <c r="D24" s="162"/>
      <c r="E24" s="162"/>
      <c r="F24" s="162"/>
      <c r="G24" s="162"/>
      <c r="H24" s="162"/>
      <c r="I24" s="162"/>
      <c r="J24" s="162"/>
      <c r="K24" s="162"/>
      <c r="L24" s="162"/>
      <c r="M24" s="162"/>
      <c r="N24" s="162"/>
    </row>
    <row r="25" spans="1:26" ht="20.25" customHeight="1" x14ac:dyDescent="0.2"/>
    <row r="26" spans="1:26" ht="39.9" customHeight="1" x14ac:dyDescent="0.2">
      <c r="C26" s="95" t="s">
        <v>44</v>
      </c>
      <c r="D26" s="95"/>
      <c r="E26" s="95"/>
      <c r="F26" s="95"/>
      <c r="G26" s="95"/>
      <c r="H26" s="95"/>
      <c r="I26" s="96"/>
      <c r="J26" s="96"/>
      <c r="K26" s="96"/>
      <c r="L26" s="96"/>
      <c r="M26" s="96"/>
      <c r="N26" s="96"/>
      <c r="O26" s="95"/>
      <c r="P26" s="96"/>
      <c r="Q26" s="96"/>
      <c r="R26" s="96"/>
      <c r="S26" s="96"/>
      <c r="T26" s="96"/>
      <c r="U26" s="96"/>
      <c r="V26" s="96"/>
      <c r="W26" s="96"/>
      <c r="X26" s="96"/>
      <c r="Y26" s="96"/>
      <c r="Z26" s="96"/>
    </row>
    <row r="27" spans="1:26" ht="39.9" customHeight="1" x14ac:dyDescent="0.2">
      <c r="C27" s="99" t="s">
        <v>7</v>
      </c>
      <c r="D27" s="100"/>
      <c r="E27" s="101"/>
      <c r="F27" s="105" t="s">
        <v>15</v>
      </c>
      <c r="G27" s="106"/>
      <c r="H27" s="106"/>
      <c r="I27" s="115"/>
      <c r="J27" s="115"/>
      <c r="K27" s="115"/>
      <c r="L27" s="115"/>
      <c r="M27" s="115"/>
      <c r="N27" s="115"/>
      <c r="O27" s="115"/>
      <c r="P27" s="115"/>
      <c r="Q27" s="115"/>
      <c r="R27" s="115"/>
      <c r="S27" s="115"/>
      <c r="T27" s="115"/>
      <c r="U27" s="115"/>
      <c r="V27" s="115"/>
      <c r="W27" s="115"/>
      <c r="X27" s="115"/>
      <c r="Y27" s="115"/>
      <c r="Z27" s="116"/>
    </row>
    <row r="28" spans="1:26" ht="39.9" customHeight="1" x14ac:dyDescent="0.2">
      <c r="C28" s="102"/>
      <c r="D28" s="103"/>
      <c r="E28" s="104"/>
      <c r="F28" s="117" t="s">
        <v>16</v>
      </c>
      <c r="G28" s="118"/>
      <c r="H28" s="118"/>
      <c r="I28" s="97"/>
      <c r="J28" s="97"/>
      <c r="K28" s="97"/>
      <c r="L28" s="97"/>
      <c r="M28" s="97"/>
      <c r="N28" s="97"/>
      <c r="O28" s="97"/>
      <c r="P28" s="97"/>
      <c r="Q28" s="97"/>
      <c r="R28" s="97"/>
      <c r="S28" s="97"/>
      <c r="T28" s="97"/>
      <c r="U28" s="97"/>
      <c r="V28" s="97"/>
      <c r="W28" s="97"/>
      <c r="X28" s="97"/>
      <c r="Y28" s="97"/>
      <c r="Z28" s="98"/>
    </row>
    <row r="29" spans="1:26" ht="39.9" customHeight="1" x14ac:dyDescent="0.2">
      <c r="C29" s="99" t="s">
        <v>8</v>
      </c>
      <c r="D29" s="100"/>
      <c r="E29" s="101"/>
      <c r="F29" s="105" t="s">
        <v>15</v>
      </c>
      <c r="G29" s="106"/>
      <c r="H29" s="106"/>
      <c r="I29" s="136" t="s">
        <v>4</v>
      </c>
      <c r="J29" s="136"/>
      <c r="K29" s="136"/>
      <c r="L29" s="136"/>
      <c r="M29" s="136"/>
      <c r="N29" s="136"/>
      <c r="O29" s="136"/>
      <c r="P29" s="136"/>
      <c r="Q29" s="136"/>
      <c r="R29" s="136"/>
      <c r="S29" s="136"/>
      <c r="T29" s="136"/>
      <c r="U29" s="136"/>
      <c r="V29" s="136"/>
      <c r="W29" s="136"/>
      <c r="X29" s="136"/>
      <c r="Y29" s="136"/>
      <c r="Z29" s="137"/>
    </row>
    <row r="30" spans="1:26" ht="39.9" customHeight="1" x14ac:dyDescent="0.2">
      <c r="C30" s="102"/>
      <c r="D30" s="103"/>
      <c r="E30" s="104"/>
      <c r="F30" s="117" t="s">
        <v>16</v>
      </c>
      <c r="G30" s="118"/>
      <c r="H30" s="118"/>
      <c r="I30" s="148"/>
      <c r="J30" s="148"/>
      <c r="K30" s="148"/>
      <c r="L30" s="148"/>
      <c r="M30" s="148"/>
      <c r="N30" s="148"/>
      <c r="O30" s="148"/>
      <c r="P30" s="148"/>
      <c r="Q30" s="148"/>
      <c r="R30" s="148"/>
      <c r="S30" s="148"/>
      <c r="T30" s="148"/>
      <c r="U30" s="148"/>
      <c r="V30" s="148"/>
      <c r="W30" s="148"/>
      <c r="X30" s="148"/>
      <c r="Y30" s="148"/>
      <c r="Z30" s="149"/>
    </row>
    <row r="31" spans="1:26" ht="39.9" customHeight="1" x14ac:dyDescent="0.2">
      <c r="C31" s="138" t="s">
        <v>83</v>
      </c>
      <c r="D31" s="138"/>
      <c r="E31" s="138"/>
      <c r="F31" s="138"/>
      <c r="G31" s="139"/>
      <c r="H31" s="139"/>
      <c r="I31" s="65"/>
      <c r="J31" s="211"/>
      <c r="K31" s="211"/>
      <c r="L31" s="211"/>
      <c r="M31" s="211"/>
      <c r="N31" s="211"/>
      <c r="O31" s="211"/>
      <c r="P31" s="211"/>
      <c r="Q31" s="211"/>
      <c r="R31" s="211"/>
      <c r="S31" s="211"/>
      <c r="T31" s="211"/>
      <c r="U31" s="211"/>
      <c r="V31" s="211"/>
      <c r="W31" s="211"/>
      <c r="X31" s="211"/>
      <c r="Y31" s="211"/>
      <c r="Z31" s="211"/>
    </row>
    <row r="32" spans="1:26" ht="39.9" customHeight="1" x14ac:dyDescent="0.2">
      <c r="C32" s="99" t="s">
        <v>10</v>
      </c>
      <c r="D32" s="100"/>
      <c r="E32" s="101"/>
      <c r="F32" s="105" t="s">
        <v>15</v>
      </c>
      <c r="G32" s="106"/>
      <c r="H32" s="106"/>
      <c r="I32" s="107"/>
      <c r="J32" s="108"/>
      <c r="K32" s="108"/>
      <c r="L32" s="108"/>
      <c r="M32" s="108"/>
      <c r="N32" s="108"/>
      <c r="O32" s="108"/>
      <c r="P32" s="163" t="s">
        <v>11</v>
      </c>
      <c r="Q32" s="164"/>
      <c r="R32" s="165"/>
      <c r="S32" s="107"/>
      <c r="T32" s="108"/>
      <c r="U32" s="108"/>
      <c r="V32" s="108"/>
      <c r="W32" s="108"/>
      <c r="X32" s="108"/>
      <c r="Y32" s="108"/>
      <c r="Z32" s="166"/>
    </row>
    <row r="33" spans="1:26" ht="39.9" customHeight="1" x14ac:dyDescent="0.2">
      <c r="C33" s="102"/>
      <c r="D33" s="103"/>
      <c r="E33" s="104"/>
      <c r="F33" s="117" t="s">
        <v>16</v>
      </c>
      <c r="G33" s="118"/>
      <c r="H33" s="118"/>
      <c r="I33" s="167"/>
      <c r="J33" s="167"/>
      <c r="K33" s="167"/>
      <c r="L33" s="167"/>
      <c r="M33" s="167"/>
      <c r="N33" s="167"/>
      <c r="O33" s="167"/>
      <c r="P33" s="167"/>
      <c r="Q33" s="167"/>
      <c r="R33" s="167"/>
      <c r="S33" s="167"/>
      <c r="T33" s="167"/>
      <c r="U33" s="167"/>
      <c r="V33" s="167"/>
      <c r="W33" s="167"/>
      <c r="X33" s="167"/>
      <c r="Y33" s="167"/>
      <c r="Z33" s="168"/>
    </row>
    <row r="34" spans="1:26" ht="39.9" customHeight="1" x14ac:dyDescent="0.2">
      <c r="C34" s="130" t="s">
        <v>12</v>
      </c>
      <c r="D34" s="105"/>
      <c r="E34" s="105"/>
      <c r="F34" s="105"/>
      <c r="G34" s="106"/>
      <c r="H34" s="106"/>
      <c r="I34" s="135"/>
      <c r="J34" s="136"/>
      <c r="K34" s="136"/>
      <c r="L34" s="136"/>
      <c r="M34" s="136"/>
      <c r="N34" s="136"/>
      <c r="O34" s="136"/>
      <c r="P34" s="136"/>
      <c r="Q34" s="136"/>
      <c r="R34" s="136"/>
      <c r="S34" s="136"/>
      <c r="T34" s="136"/>
      <c r="U34" s="136"/>
      <c r="V34" s="136"/>
      <c r="W34" s="136"/>
      <c r="X34" s="136"/>
      <c r="Y34" s="136"/>
      <c r="Z34" s="137"/>
    </row>
    <row r="35" spans="1:26" ht="80.099999999999994" customHeight="1" x14ac:dyDescent="0.2">
      <c r="C35" s="131"/>
      <c r="D35" s="117"/>
      <c r="E35" s="117"/>
      <c r="F35" s="117"/>
      <c r="G35" s="118"/>
      <c r="H35" s="118"/>
      <c r="I35" s="132" t="s">
        <v>86</v>
      </c>
      <c r="J35" s="133"/>
      <c r="K35" s="133"/>
      <c r="L35" s="133"/>
      <c r="M35" s="133"/>
      <c r="N35" s="133"/>
      <c r="O35" s="133"/>
      <c r="P35" s="133"/>
      <c r="Q35" s="133"/>
      <c r="R35" s="133"/>
      <c r="S35" s="133"/>
      <c r="T35" s="133"/>
      <c r="U35" s="133"/>
      <c r="V35" s="133"/>
      <c r="W35" s="133"/>
      <c r="X35" s="133"/>
      <c r="Y35" s="133"/>
      <c r="Z35" s="134"/>
    </row>
    <row r="36" spans="1:26" ht="39.9" customHeight="1" x14ac:dyDescent="0.2">
      <c r="C36" s="138" t="s">
        <v>13</v>
      </c>
      <c r="D36" s="138"/>
      <c r="E36" s="138"/>
      <c r="F36" s="138"/>
      <c r="G36" s="139"/>
      <c r="H36" s="139"/>
      <c r="I36" s="65"/>
      <c r="J36" s="211"/>
      <c r="K36" s="211"/>
      <c r="L36" s="211"/>
      <c r="M36" s="211"/>
      <c r="N36" s="211"/>
      <c r="O36" s="211"/>
      <c r="P36" s="211"/>
      <c r="Q36" s="211"/>
      <c r="R36" s="211"/>
      <c r="S36" s="211"/>
      <c r="T36" s="211"/>
      <c r="U36" s="211"/>
      <c r="V36" s="211"/>
      <c r="W36" s="211"/>
      <c r="X36" s="211"/>
      <c r="Y36" s="211"/>
      <c r="Z36" s="211"/>
    </row>
    <row r="37" spans="1:26" ht="33" customHeight="1" x14ac:dyDescent="0.2">
      <c r="A37" s="1" t="s">
        <v>141</v>
      </c>
      <c r="C37" s="68" t="s">
        <v>108</v>
      </c>
      <c r="D37" s="69"/>
      <c r="E37" s="69"/>
      <c r="F37" s="69"/>
      <c r="G37" s="69"/>
      <c r="H37" s="70"/>
      <c r="I37" s="109" t="s">
        <v>88</v>
      </c>
      <c r="J37" s="110"/>
      <c r="K37" s="110"/>
      <c r="L37" s="111"/>
      <c r="M37" s="200" t="s">
        <v>87</v>
      </c>
      <c r="N37" s="200"/>
      <c r="O37" s="200"/>
      <c r="P37" s="200"/>
      <c r="Q37" s="200"/>
      <c r="R37" s="200"/>
      <c r="S37" s="119" t="s">
        <v>24</v>
      </c>
      <c r="T37" s="119"/>
      <c r="U37" s="119"/>
      <c r="V37" s="119"/>
      <c r="W37" s="119"/>
      <c r="X37" s="119"/>
      <c r="Y37" s="119"/>
      <c r="Z37" s="120"/>
    </row>
    <row r="38" spans="1:26" ht="33" customHeight="1" x14ac:dyDescent="0.2">
      <c r="A38" s="1" t="s">
        <v>141</v>
      </c>
      <c r="C38" s="169"/>
      <c r="D38" s="170"/>
      <c r="E38" s="170"/>
      <c r="F38" s="170"/>
      <c r="G38" s="170"/>
      <c r="H38" s="171"/>
      <c r="I38" s="112" t="s">
        <v>19</v>
      </c>
      <c r="J38" s="113"/>
      <c r="K38" s="113"/>
      <c r="L38" s="114"/>
      <c r="M38" s="127"/>
      <c r="N38" s="128"/>
      <c r="O38" s="128"/>
      <c r="P38" s="128"/>
      <c r="Q38" s="128"/>
      <c r="R38" s="129"/>
      <c r="S38" s="121" t="s">
        <v>20</v>
      </c>
      <c r="T38" s="122"/>
      <c r="U38" s="122"/>
      <c r="V38" s="122"/>
      <c r="W38" s="122"/>
      <c r="X38" s="122"/>
      <c r="Y38" s="122"/>
      <c r="Z38" s="123"/>
    </row>
    <row r="39" spans="1:26" ht="32.4" customHeight="1" x14ac:dyDescent="0.2">
      <c r="A39" s="1" t="s">
        <v>141</v>
      </c>
      <c r="C39" s="169"/>
      <c r="D39" s="170"/>
      <c r="E39" s="170"/>
      <c r="F39" s="170"/>
      <c r="G39" s="170"/>
      <c r="H39" s="171"/>
      <c r="I39" s="112" t="s">
        <v>97</v>
      </c>
      <c r="J39" s="113"/>
      <c r="K39" s="113"/>
      <c r="L39" s="114"/>
      <c r="M39" s="127"/>
      <c r="N39" s="128"/>
      <c r="O39" s="128"/>
      <c r="P39" s="128"/>
      <c r="Q39" s="128"/>
      <c r="R39" s="128"/>
      <c r="S39" s="128"/>
      <c r="T39" s="128"/>
      <c r="U39" s="128"/>
      <c r="V39" s="128"/>
      <c r="W39" s="128"/>
      <c r="X39" s="128"/>
      <c r="Y39" s="128"/>
      <c r="Z39" s="215"/>
    </row>
    <row r="40" spans="1:26" ht="32.4" hidden="1" customHeight="1" x14ac:dyDescent="0.2">
      <c r="A40" s="1" t="str">
        <f>IF($G$4="Atlassian Cloud のトライアル環境無し購入","Atlassian Cloud のトライアル環境無し購入","×")</f>
        <v>×</v>
      </c>
      <c r="C40" s="169"/>
      <c r="D40" s="170"/>
      <c r="E40" s="170"/>
      <c r="F40" s="170"/>
      <c r="G40" s="170"/>
      <c r="H40" s="171"/>
      <c r="I40" s="112" t="s">
        <v>98</v>
      </c>
      <c r="J40" s="113"/>
      <c r="K40" s="113"/>
      <c r="L40" s="114"/>
      <c r="M40" s="219"/>
      <c r="N40" s="220"/>
      <c r="O40" s="220"/>
      <c r="P40" s="220"/>
      <c r="Q40" s="220"/>
      <c r="R40" s="220"/>
      <c r="S40" s="220"/>
      <c r="T40" s="220"/>
      <c r="U40" s="220"/>
      <c r="V40" s="220"/>
      <c r="W40" s="220"/>
      <c r="X40" s="220"/>
      <c r="Y40" s="220"/>
      <c r="Z40" s="221"/>
    </row>
    <row r="41" spans="1:26" ht="33" hidden="1" customHeight="1" x14ac:dyDescent="0.2">
      <c r="A41" s="1" t="s">
        <v>140</v>
      </c>
      <c r="C41" s="68" t="s">
        <v>109</v>
      </c>
      <c r="D41" s="69"/>
      <c r="E41" s="69"/>
      <c r="F41" s="69"/>
      <c r="G41" s="69"/>
      <c r="H41" s="70"/>
      <c r="I41" s="109" t="s">
        <v>110</v>
      </c>
      <c r="J41" s="110"/>
      <c r="K41" s="110"/>
      <c r="L41" s="111"/>
      <c r="M41" s="124"/>
      <c r="N41" s="125"/>
      <c r="O41" s="125"/>
      <c r="P41" s="125"/>
      <c r="Q41" s="125"/>
      <c r="R41" s="125"/>
      <c r="S41" s="125"/>
      <c r="T41" s="125"/>
      <c r="U41" s="125"/>
      <c r="V41" s="125"/>
      <c r="W41" s="125"/>
      <c r="X41" s="125"/>
      <c r="Y41" s="125"/>
      <c r="Z41" s="126"/>
    </row>
    <row r="42" spans="1:26" ht="33" hidden="1" customHeight="1" x14ac:dyDescent="0.2">
      <c r="A42" s="1" t="s">
        <v>140</v>
      </c>
      <c r="C42" s="56"/>
      <c r="D42" s="57"/>
      <c r="E42" s="57"/>
      <c r="F42" s="57"/>
      <c r="G42" s="57"/>
      <c r="H42" s="58"/>
      <c r="I42" s="112" t="s">
        <v>97</v>
      </c>
      <c r="J42" s="113"/>
      <c r="K42" s="113"/>
      <c r="L42" s="114"/>
      <c r="M42" s="222"/>
      <c r="N42" s="223"/>
      <c r="O42" s="223"/>
      <c r="P42" s="223"/>
      <c r="Q42" s="223"/>
      <c r="R42" s="223"/>
      <c r="S42" s="223"/>
      <c r="T42" s="223"/>
      <c r="U42" s="223"/>
      <c r="V42" s="223"/>
      <c r="W42" s="223"/>
      <c r="X42" s="223"/>
      <c r="Y42" s="223"/>
      <c r="Z42" s="224"/>
    </row>
    <row r="43" spans="1:26" ht="33" customHeight="1" x14ac:dyDescent="0.2">
      <c r="A43" s="1" t="s">
        <v>148</v>
      </c>
      <c r="C43" s="68" t="s">
        <v>135</v>
      </c>
      <c r="D43" s="69"/>
      <c r="E43" s="69"/>
      <c r="F43" s="69"/>
      <c r="G43" s="69"/>
      <c r="H43" s="70"/>
      <c r="I43" s="225" t="s">
        <v>97</v>
      </c>
      <c r="J43" s="226"/>
      <c r="K43" s="226"/>
      <c r="L43" s="227"/>
      <c r="M43" s="228"/>
      <c r="N43" s="229"/>
      <c r="O43" s="229"/>
      <c r="P43" s="229"/>
      <c r="Q43" s="229"/>
      <c r="R43" s="229"/>
      <c r="S43" s="229"/>
      <c r="T43" s="229"/>
      <c r="U43" s="229"/>
      <c r="V43" s="229"/>
      <c r="W43" s="229"/>
      <c r="X43" s="229"/>
      <c r="Y43" s="229"/>
      <c r="Z43" s="230"/>
    </row>
    <row r="44" spans="1:26" ht="39.6" hidden="1" customHeight="1" x14ac:dyDescent="0.2">
      <c r="A44" s="1" t="s">
        <v>102</v>
      </c>
      <c r="C44" s="143" t="s">
        <v>42</v>
      </c>
      <c r="D44" s="143"/>
      <c r="E44" s="143"/>
      <c r="F44" s="143"/>
      <c r="G44" s="143"/>
      <c r="H44" s="144"/>
      <c r="I44" s="175"/>
      <c r="J44" s="176"/>
      <c r="K44" s="176"/>
      <c r="L44" s="176"/>
      <c r="M44" s="176"/>
      <c r="N44" s="176"/>
      <c r="O44" s="176"/>
      <c r="P44" s="176"/>
      <c r="Q44" s="176"/>
      <c r="R44" s="176"/>
      <c r="S44" s="172" t="s">
        <v>111</v>
      </c>
      <c r="T44" s="173"/>
      <c r="U44" s="173"/>
      <c r="V44" s="173"/>
      <c r="W44" s="173"/>
      <c r="X44" s="173"/>
      <c r="Y44" s="173"/>
      <c r="Z44" s="174"/>
    </row>
    <row r="45" spans="1:26" ht="39.6" hidden="1" customHeight="1" x14ac:dyDescent="0.2">
      <c r="A45" s="1" t="s">
        <v>102</v>
      </c>
      <c r="C45" s="216" t="s">
        <v>43</v>
      </c>
      <c r="D45" s="217"/>
      <c r="E45" s="217"/>
      <c r="F45" s="217"/>
      <c r="G45" s="217"/>
      <c r="H45" s="218"/>
      <c r="I45" s="212"/>
      <c r="J45" s="213"/>
      <c r="K45" s="213"/>
      <c r="L45" s="213"/>
      <c r="M45" s="213"/>
      <c r="N45" s="213"/>
      <c r="O45" s="213"/>
      <c r="P45" s="213"/>
      <c r="Q45" s="213"/>
      <c r="R45" s="213"/>
      <c r="S45" s="213"/>
      <c r="T45" s="213"/>
      <c r="U45" s="213"/>
      <c r="V45" s="213"/>
      <c r="W45" s="213"/>
      <c r="X45" s="213"/>
      <c r="Y45" s="213"/>
      <c r="Z45" s="214"/>
    </row>
    <row r="46" spans="1:26" ht="39.9" hidden="1" customHeight="1" x14ac:dyDescent="0.2">
      <c r="A46" s="1" t="s">
        <v>39</v>
      </c>
      <c r="C46" s="143" t="s">
        <v>41</v>
      </c>
      <c r="D46" s="143"/>
      <c r="E46" s="143"/>
      <c r="F46" s="143"/>
      <c r="G46" s="143"/>
      <c r="H46" s="144"/>
      <c r="I46" s="175"/>
      <c r="J46" s="176"/>
      <c r="K46" s="176"/>
      <c r="L46" s="176"/>
      <c r="M46" s="176"/>
      <c r="N46" s="176"/>
      <c r="O46" s="176"/>
      <c r="P46" s="176"/>
      <c r="Q46" s="176"/>
      <c r="R46" s="176"/>
      <c r="S46" s="175" t="s">
        <v>133</v>
      </c>
      <c r="T46" s="176"/>
      <c r="U46" s="176"/>
      <c r="V46" s="176"/>
      <c r="W46" s="176"/>
      <c r="X46" s="176"/>
      <c r="Y46" s="176"/>
      <c r="Z46" s="234"/>
    </row>
    <row r="47" spans="1:26" ht="39.9" hidden="1" customHeight="1" x14ac:dyDescent="0.2">
      <c r="A47" s="1" t="s">
        <v>103</v>
      </c>
      <c r="C47" s="145" t="s">
        <v>40</v>
      </c>
      <c r="D47" s="146"/>
      <c r="E47" s="146"/>
      <c r="F47" s="146"/>
      <c r="G47" s="146"/>
      <c r="H47" s="147"/>
      <c r="I47" s="231"/>
      <c r="J47" s="232"/>
      <c r="K47" s="232"/>
      <c r="L47" s="232"/>
      <c r="M47" s="232"/>
      <c r="N47" s="232"/>
      <c r="O47" s="232"/>
      <c r="P47" s="232"/>
      <c r="Q47" s="232"/>
      <c r="R47" s="232"/>
      <c r="S47" s="232"/>
      <c r="T47" s="232"/>
      <c r="U47" s="232"/>
      <c r="V47" s="232"/>
      <c r="W47" s="232"/>
      <c r="X47" s="232"/>
      <c r="Y47" s="232"/>
      <c r="Z47" s="233"/>
    </row>
    <row r="48" spans="1:26" ht="39.9" hidden="1" customHeight="1" x14ac:dyDescent="0.2">
      <c r="A48" s="1" t="s">
        <v>104</v>
      </c>
      <c r="C48" s="145" t="s">
        <v>46</v>
      </c>
      <c r="D48" s="146"/>
      <c r="E48" s="146"/>
      <c r="F48" s="146"/>
      <c r="G48" s="146"/>
      <c r="H48" s="147"/>
      <c r="I48" s="175"/>
      <c r="J48" s="176"/>
      <c r="K48" s="176"/>
      <c r="L48" s="176"/>
      <c r="M48" s="176"/>
      <c r="N48" s="176"/>
      <c r="O48" s="176"/>
      <c r="P48" s="176"/>
      <c r="Q48" s="176"/>
      <c r="R48" s="176"/>
      <c r="S48" s="172" t="s">
        <v>47</v>
      </c>
      <c r="T48" s="173"/>
      <c r="U48" s="173"/>
      <c r="V48" s="173"/>
      <c r="W48" s="173"/>
      <c r="X48" s="173"/>
      <c r="Y48" s="173"/>
      <c r="Z48" s="174"/>
    </row>
    <row r="49" spans="1:27" ht="39.9" hidden="1" customHeight="1" x14ac:dyDescent="0.2">
      <c r="A49" s="1" t="s">
        <v>123</v>
      </c>
      <c r="C49" s="68" t="s">
        <v>121</v>
      </c>
      <c r="D49" s="69"/>
      <c r="E49" s="69"/>
      <c r="F49" s="69"/>
      <c r="G49" s="69"/>
      <c r="H49" s="70"/>
      <c r="I49" s="109" t="s">
        <v>119</v>
      </c>
      <c r="J49" s="110"/>
      <c r="K49" s="110"/>
      <c r="L49" s="111"/>
      <c r="M49" s="124" t="s">
        <v>122</v>
      </c>
      <c r="N49" s="125"/>
      <c r="O49" s="125"/>
      <c r="P49" s="125"/>
      <c r="Q49" s="125"/>
      <c r="R49" s="125"/>
      <c r="S49" s="125"/>
      <c r="T49" s="125"/>
      <c r="U49" s="125"/>
      <c r="V49" s="125"/>
      <c r="W49" s="125"/>
      <c r="X49" s="125"/>
      <c r="Y49" s="125"/>
      <c r="Z49" s="126"/>
    </row>
    <row r="50" spans="1:27" ht="39.9" hidden="1" customHeight="1" x14ac:dyDescent="0.2">
      <c r="A50" s="1" t="s">
        <v>123</v>
      </c>
      <c r="C50" s="56"/>
      <c r="D50" s="57"/>
      <c r="E50" s="57"/>
      <c r="F50" s="57"/>
      <c r="G50" s="57"/>
      <c r="H50" s="58"/>
      <c r="I50" s="112" t="s">
        <v>120</v>
      </c>
      <c r="J50" s="113"/>
      <c r="K50" s="113"/>
      <c r="L50" s="114"/>
      <c r="M50" s="222"/>
      <c r="N50" s="223"/>
      <c r="O50" s="223"/>
      <c r="P50" s="223"/>
      <c r="Q50" s="223"/>
      <c r="R50" s="223"/>
      <c r="S50" s="223"/>
      <c r="T50" s="223"/>
      <c r="U50" s="223"/>
      <c r="V50" s="223"/>
      <c r="W50" s="223"/>
      <c r="X50" s="223"/>
      <c r="Y50" s="223"/>
      <c r="Z50" s="224"/>
    </row>
    <row r="51" spans="1:27" ht="33" customHeight="1" x14ac:dyDescent="0.2">
      <c r="A51" s="1" t="s">
        <v>96</v>
      </c>
      <c r="C51" s="150" t="s">
        <v>14</v>
      </c>
      <c r="D51" s="151"/>
      <c r="E51" s="151"/>
      <c r="F51" s="156" t="s">
        <v>25</v>
      </c>
      <c r="G51" s="156"/>
      <c r="H51" s="156"/>
      <c r="I51" s="157" t="s">
        <v>4</v>
      </c>
      <c r="J51" s="158"/>
      <c r="K51" s="158"/>
      <c r="L51" s="158"/>
      <c r="M51" s="158"/>
      <c r="N51" s="158"/>
      <c r="O51" s="158"/>
      <c r="P51" s="158"/>
      <c r="Q51" s="158"/>
      <c r="R51" s="158"/>
      <c r="S51" s="158"/>
      <c r="T51" s="158"/>
      <c r="U51" s="158"/>
      <c r="V51" s="158"/>
      <c r="W51" s="158"/>
      <c r="X51" s="158"/>
      <c r="Y51" s="158"/>
      <c r="Z51" s="159"/>
    </row>
    <row r="52" spans="1:27" ht="33" customHeight="1" x14ac:dyDescent="0.2">
      <c r="A52" s="1" t="s">
        <v>96</v>
      </c>
      <c r="C52" s="152"/>
      <c r="D52" s="153"/>
      <c r="E52" s="153"/>
      <c r="F52" s="160" t="s">
        <v>26</v>
      </c>
      <c r="G52" s="160"/>
      <c r="H52" s="160"/>
      <c r="I52" s="207"/>
      <c r="J52" s="207"/>
      <c r="K52" s="207"/>
      <c r="L52" s="207"/>
      <c r="M52" s="207"/>
      <c r="N52" s="207"/>
      <c r="O52" s="207"/>
      <c r="P52" s="177" t="s">
        <v>27</v>
      </c>
      <c r="Q52" s="177"/>
      <c r="R52" s="177"/>
      <c r="S52" s="207"/>
      <c r="T52" s="207"/>
      <c r="U52" s="207"/>
      <c r="V52" s="207"/>
      <c r="W52" s="207"/>
      <c r="X52" s="207"/>
      <c r="Y52" s="207"/>
      <c r="Z52" s="208"/>
    </row>
    <row r="53" spans="1:27" ht="33" customHeight="1" x14ac:dyDescent="0.2">
      <c r="A53" s="1" t="s">
        <v>96</v>
      </c>
      <c r="C53" s="154"/>
      <c r="D53" s="155"/>
      <c r="E53" s="155"/>
      <c r="F53" s="178" t="s">
        <v>28</v>
      </c>
      <c r="G53" s="178"/>
      <c r="H53" s="178"/>
      <c r="I53" s="179"/>
      <c r="J53" s="180"/>
      <c r="K53" s="180"/>
      <c r="L53" s="180"/>
      <c r="M53" s="180"/>
      <c r="N53" s="180"/>
      <c r="O53" s="180"/>
      <c r="P53" s="180"/>
      <c r="Q53" s="180"/>
      <c r="R53" s="180"/>
      <c r="S53" s="180"/>
      <c r="T53" s="180"/>
      <c r="U53" s="180"/>
      <c r="V53" s="180"/>
      <c r="W53" s="180"/>
      <c r="X53" s="180"/>
      <c r="Y53" s="180"/>
      <c r="Z53" s="181"/>
    </row>
    <row r="54" spans="1:27" s="8" customFormat="1" ht="20.25" customHeight="1" x14ac:dyDescent="0.2">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row>
    <row r="55" spans="1:27" ht="39.9" customHeight="1" x14ac:dyDescent="0.2">
      <c r="C55" s="95" t="s">
        <v>33</v>
      </c>
      <c r="D55" s="95"/>
      <c r="E55" s="95"/>
      <c r="F55" s="95"/>
      <c r="G55" s="95"/>
      <c r="H55" s="95"/>
      <c r="I55" s="95"/>
      <c r="J55" s="95"/>
      <c r="K55" s="95"/>
      <c r="L55" s="95"/>
      <c r="M55" s="95"/>
      <c r="N55" s="95"/>
      <c r="O55" s="95"/>
      <c r="P55" s="95"/>
      <c r="Q55" s="95"/>
      <c r="R55" s="95"/>
      <c r="S55" s="95"/>
      <c r="T55" s="95"/>
      <c r="U55" s="95"/>
      <c r="V55" s="95"/>
      <c r="W55" s="95"/>
      <c r="X55" s="95"/>
      <c r="Y55" s="95"/>
      <c r="Z55" s="95"/>
    </row>
    <row r="56" spans="1:27" ht="39.9" customHeight="1" x14ac:dyDescent="0.2">
      <c r="C56" s="138" t="s">
        <v>21</v>
      </c>
      <c r="D56" s="138"/>
      <c r="E56" s="138"/>
      <c r="F56" s="138"/>
      <c r="G56" s="139"/>
      <c r="H56" s="139"/>
      <c r="I56" s="9"/>
      <c r="J56" s="262" t="s">
        <v>45</v>
      </c>
      <c r="K56" s="262"/>
      <c r="L56" s="262"/>
      <c r="M56" s="262"/>
      <c r="N56" s="262"/>
      <c r="O56" s="262"/>
      <c r="P56" s="263"/>
      <c r="Q56" s="9"/>
      <c r="R56" s="262" t="s">
        <v>89</v>
      </c>
      <c r="S56" s="262"/>
      <c r="T56" s="262"/>
      <c r="U56" s="262"/>
      <c r="V56" s="262"/>
      <c r="W56" s="262"/>
      <c r="X56" s="262"/>
      <c r="Y56" s="262"/>
      <c r="Z56" s="264"/>
      <c r="AA56" s="10"/>
    </row>
    <row r="57" spans="1:27" ht="39.9" customHeight="1" x14ac:dyDescent="0.2">
      <c r="C57" s="143" t="s">
        <v>22</v>
      </c>
      <c r="D57" s="143"/>
      <c r="E57" s="143"/>
      <c r="F57" s="143"/>
      <c r="G57" s="144"/>
      <c r="H57" s="144"/>
      <c r="I57" s="209"/>
      <c r="J57" s="210"/>
      <c r="K57" s="210"/>
      <c r="L57" s="210"/>
      <c r="M57" s="210"/>
      <c r="N57" s="210"/>
      <c r="O57" s="210"/>
      <c r="P57" s="210"/>
      <c r="Q57" s="210"/>
      <c r="R57" s="210"/>
      <c r="S57" s="210"/>
      <c r="T57" s="210"/>
      <c r="U57" s="210"/>
      <c r="V57" s="210"/>
      <c r="W57" s="210"/>
      <c r="X57" s="210"/>
      <c r="Y57" s="210"/>
      <c r="Z57" s="210"/>
    </row>
    <row r="58" spans="1:27" s="8" customFormat="1" ht="20.100000000000001" customHeight="1" x14ac:dyDescent="0.2">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7" s="8" customFormat="1" ht="33" customHeight="1" x14ac:dyDescent="0.2">
      <c r="B59" s="161" t="s">
        <v>34</v>
      </c>
      <c r="C59" s="162"/>
      <c r="D59" s="162"/>
      <c r="E59" s="162"/>
      <c r="F59" s="162"/>
      <c r="G59" s="162"/>
      <c r="H59" s="162"/>
      <c r="I59" s="162"/>
      <c r="J59" s="162"/>
      <c r="K59" s="162"/>
      <c r="L59" s="162"/>
      <c r="M59" s="162"/>
      <c r="N59" s="162"/>
      <c r="O59" s="12"/>
      <c r="P59" s="12"/>
      <c r="Q59" s="12"/>
      <c r="R59" s="12"/>
      <c r="S59" s="12"/>
      <c r="T59" s="12"/>
      <c r="U59" s="12"/>
      <c r="V59" s="12"/>
      <c r="W59" s="12"/>
      <c r="X59" s="12"/>
      <c r="Y59" s="12"/>
      <c r="Z59" s="12"/>
    </row>
    <row r="60" spans="1:27" s="8" customFormat="1" ht="20.399999999999999" customHeight="1" x14ac:dyDescent="0.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7" ht="45.6" hidden="1" customHeight="1" x14ac:dyDescent="0.35">
      <c r="A61" s="1" t="s">
        <v>166</v>
      </c>
      <c r="C61" s="68" t="s">
        <v>36</v>
      </c>
      <c r="D61" s="69"/>
      <c r="E61" s="69"/>
      <c r="F61" s="69"/>
      <c r="G61" s="69"/>
      <c r="H61" s="70"/>
      <c r="I61" s="40" t="s">
        <v>78</v>
      </c>
      <c r="J61" s="41"/>
      <c r="K61" s="72" t="s">
        <v>132</v>
      </c>
      <c r="L61" s="72"/>
      <c r="M61" s="72"/>
      <c r="N61" s="72"/>
      <c r="O61" s="72"/>
      <c r="P61" s="72"/>
      <c r="Q61" s="72"/>
      <c r="R61" s="72"/>
      <c r="S61" s="72"/>
      <c r="T61" s="72"/>
      <c r="U61" s="72"/>
      <c r="V61" s="72"/>
      <c r="W61" s="72"/>
      <c r="X61" s="72"/>
      <c r="Y61" s="72"/>
      <c r="Z61" s="73"/>
    </row>
    <row r="62" spans="1:27" ht="28.2" hidden="1" customHeight="1" x14ac:dyDescent="0.2">
      <c r="A62" s="1" t="s">
        <v>166</v>
      </c>
      <c r="C62" s="56"/>
      <c r="D62" s="57"/>
      <c r="E62" s="57"/>
      <c r="F62" s="57"/>
      <c r="G62" s="57"/>
      <c r="H62" s="58"/>
      <c r="I62" s="42"/>
      <c r="J62" s="43"/>
      <c r="K62" s="48" t="s">
        <v>131</v>
      </c>
      <c r="L62" s="48"/>
      <c r="M62" s="48"/>
      <c r="N62" s="48"/>
      <c r="O62" s="48"/>
      <c r="P62" s="48"/>
      <c r="Q62" s="48"/>
      <c r="R62" s="48"/>
      <c r="S62" s="48"/>
      <c r="T62" s="48"/>
      <c r="U62" s="48"/>
      <c r="V62" s="48"/>
      <c r="W62" s="48"/>
      <c r="X62" s="48"/>
      <c r="Y62" s="48"/>
      <c r="Z62" s="49"/>
    </row>
    <row r="63" spans="1:27" ht="45.6" customHeight="1" x14ac:dyDescent="0.35">
      <c r="A63" s="1" t="s">
        <v>141</v>
      </c>
      <c r="C63" s="68" t="s">
        <v>99</v>
      </c>
      <c r="D63" s="69"/>
      <c r="E63" s="69"/>
      <c r="F63" s="69"/>
      <c r="G63" s="69"/>
      <c r="H63" s="70"/>
      <c r="I63" s="40" t="s">
        <v>78</v>
      </c>
      <c r="J63" s="41"/>
      <c r="K63" s="72" t="s">
        <v>132</v>
      </c>
      <c r="L63" s="72"/>
      <c r="M63" s="72"/>
      <c r="N63" s="72"/>
      <c r="O63" s="72"/>
      <c r="P63" s="72"/>
      <c r="Q63" s="72"/>
      <c r="R63" s="72"/>
      <c r="S63" s="72"/>
      <c r="T63" s="72"/>
      <c r="U63" s="72"/>
      <c r="V63" s="72"/>
      <c r="W63" s="72"/>
      <c r="X63" s="72"/>
      <c r="Y63" s="72"/>
      <c r="Z63" s="73"/>
    </row>
    <row r="64" spans="1:27" ht="28.65" customHeight="1" x14ac:dyDescent="0.2">
      <c r="A64" s="1" t="s">
        <v>141</v>
      </c>
      <c r="C64" s="56"/>
      <c r="D64" s="57"/>
      <c r="E64" s="57"/>
      <c r="F64" s="57"/>
      <c r="G64" s="57"/>
      <c r="H64" s="58"/>
      <c r="I64" s="42"/>
      <c r="J64" s="43"/>
      <c r="K64" s="48" t="s">
        <v>131</v>
      </c>
      <c r="L64" s="48"/>
      <c r="M64" s="48"/>
      <c r="N64" s="48"/>
      <c r="O64" s="48"/>
      <c r="P64" s="48"/>
      <c r="Q64" s="48"/>
      <c r="R64" s="48"/>
      <c r="S64" s="48"/>
      <c r="T64" s="48"/>
      <c r="U64" s="48"/>
      <c r="V64" s="48"/>
      <c r="W64" s="48"/>
      <c r="X64" s="48"/>
      <c r="Y64" s="48"/>
      <c r="Z64" s="49"/>
    </row>
    <row r="65" spans="1:26" ht="45.6" hidden="1" customHeight="1" x14ac:dyDescent="0.35">
      <c r="A65" s="1" t="s">
        <v>142</v>
      </c>
      <c r="C65" s="68" t="s">
        <v>37</v>
      </c>
      <c r="D65" s="69"/>
      <c r="E65" s="69"/>
      <c r="F65" s="69"/>
      <c r="G65" s="69"/>
      <c r="H65" s="70"/>
      <c r="I65" s="40" t="s">
        <v>78</v>
      </c>
      <c r="J65" s="41"/>
      <c r="K65" s="72" t="s">
        <v>72</v>
      </c>
      <c r="L65" s="72"/>
      <c r="M65" s="72"/>
      <c r="N65" s="72"/>
      <c r="O65" s="72"/>
      <c r="P65" s="72"/>
      <c r="Q65" s="72"/>
      <c r="R65" s="72"/>
      <c r="S65" s="72"/>
      <c r="T65" s="72"/>
      <c r="U65" s="72"/>
      <c r="V65" s="72"/>
      <c r="W65" s="72"/>
      <c r="X65" s="72"/>
      <c r="Y65" s="72"/>
      <c r="Z65" s="73"/>
    </row>
    <row r="66" spans="1:26" ht="28.35" hidden="1" customHeight="1" x14ac:dyDescent="0.2">
      <c r="A66" s="1" t="s">
        <v>142</v>
      </c>
      <c r="C66" s="56"/>
      <c r="D66" s="57"/>
      <c r="E66" s="57"/>
      <c r="F66" s="57"/>
      <c r="G66" s="57"/>
      <c r="H66" s="58"/>
      <c r="I66" s="42"/>
      <c r="J66" s="43"/>
      <c r="K66" s="47" t="s">
        <v>35</v>
      </c>
      <c r="L66" s="48"/>
      <c r="M66" s="48"/>
      <c r="N66" s="48"/>
      <c r="O66" s="48"/>
      <c r="P66" s="48"/>
      <c r="Q66" s="48"/>
      <c r="R66" s="48"/>
      <c r="S66" s="48"/>
      <c r="T66" s="48"/>
      <c r="U66" s="48"/>
      <c r="V66" s="48"/>
      <c r="W66" s="48"/>
      <c r="X66" s="48"/>
      <c r="Y66" s="48"/>
      <c r="Z66" s="49"/>
    </row>
    <row r="67" spans="1:26" ht="45.6" customHeight="1" x14ac:dyDescent="0.35">
      <c r="A67" s="1" t="s">
        <v>141</v>
      </c>
      <c r="C67" s="68" t="s">
        <v>167</v>
      </c>
      <c r="D67" s="69"/>
      <c r="E67" s="69"/>
      <c r="F67" s="69"/>
      <c r="G67" s="69"/>
      <c r="H67" s="70"/>
      <c r="I67" s="40" t="s">
        <v>78</v>
      </c>
      <c r="J67" s="41"/>
      <c r="K67" s="71" t="s">
        <v>168</v>
      </c>
      <c r="L67" s="72"/>
      <c r="M67" s="72"/>
      <c r="N67" s="72"/>
      <c r="O67" s="72"/>
      <c r="P67" s="72"/>
      <c r="Q67" s="72"/>
      <c r="R67" s="72"/>
      <c r="S67" s="72"/>
      <c r="T67" s="72"/>
      <c r="U67" s="72"/>
      <c r="V67" s="72"/>
      <c r="W67" s="72"/>
      <c r="X67" s="72"/>
      <c r="Y67" s="72"/>
      <c r="Z67" s="73"/>
    </row>
    <row r="68" spans="1:26" ht="28.2" customHeight="1" x14ac:dyDescent="0.2">
      <c r="A68" s="1" t="s">
        <v>141</v>
      </c>
      <c r="C68" s="56"/>
      <c r="D68" s="57"/>
      <c r="E68" s="57"/>
      <c r="F68" s="57"/>
      <c r="G68" s="57"/>
      <c r="H68" s="58"/>
      <c r="I68" s="42"/>
      <c r="J68" s="43"/>
      <c r="K68" s="48" t="s">
        <v>169</v>
      </c>
      <c r="L68" s="48"/>
      <c r="M68" s="48"/>
      <c r="N68" s="48"/>
      <c r="O68" s="48"/>
      <c r="P68" s="48"/>
      <c r="Q68" s="48"/>
      <c r="R68" s="48"/>
      <c r="S68" s="48"/>
      <c r="T68" s="48"/>
      <c r="U68" s="48"/>
      <c r="V68" s="48"/>
      <c r="W68" s="48"/>
      <c r="X68" s="48"/>
      <c r="Y68" s="48"/>
      <c r="Z68" s="49"/>
    </row>
    <row r="69" spans="1:26" ht="45.6" hidden="1" customHeight="1" x14ac:dyDescent="0.35">
      <c r="A69" s="1" t="str">
        <f>IF($G$8="eラーニング ＋ デジタルコンテンツ","eラーニング ＋ デジタルコンテンツ","eラーニング")</f>
        <v>eラーニング</v>
      </c>
      <c r="C69" s="68" t="s">
        <v>149</v>
      </c>
      <c r="D69" s="69"/>
      <c r="E69" s="69"/>
      <c r="F69" s="69"/>
      <c r="G69" s="69"/>
      <c r="H69" s="70"/>
      <c r="I69" s="40" t="s">
        <v>78</v>
      </c>
      <c r="J69" s="41"/>
      <c r="K69" s="72" t="s">
        <v>150</v>
      </c>
      <c r="L69" s="72"/>
      <c r="M69" s="72"/>
      <c r="N69" s="72"/>
      <c r="O69" s="72"/>
      <c r="P69" s="72"/>
      <c r="Q69" s="72"/>
      <c r="R69" s="72"/>
      <c r="S69" s="72"/>
      <c r="T69" s="72"/>
      <c r="U69" s="72"/>
      <c r="V69" s="72"/>
      <c r="W69" s="72"/>
      <c r="X69" s="72"/>
      <c r="Y69" s="72"/>
      <c r="Z69" s="73"/>
    </row>
    <row r="70" spans="1:26" ht="28.35" hidden="1" customHeight="1" x14ac:dyDescent="0.2">
      <c r="A70" s="1" t="str">
        <f>IF($G$8="eラーニング ＋ デジタルコンテンツ","eラーニング ＋ デジタルコンテンツ","eラーニング")</f>
        <v>eラーニング</v>
      </c>
      <c r="C70" s="56"/>
      <c r="D70" s="57"/>
      <c r="E70" s="57"/>
      <c r="F70" s="57"/>
      <c r="G70" s="57"/>
      <c r="H70" s="58"/>
      <c r="I70" s="42"/>
      <c r="J70" s="43"/>
      <c r="K70" s="47" t="s">
        <v>152</v>
      </c>
      <c r="L70" s="48"/>
      <c r="M70" s="48"/>
      <c r="N70" s="48"/>
      <c r="O70" s="48"/>
      <c r="P70" s="48"/>
      <c r="Q70" s="48"/>
      <c r="R70" s="48"/>
      <c r="S70" s="48"/>
      <c r="T70" s="48"/>
      <c r="U70" s="48"/>
      <c r="V70" s="48"/>
      <c r="W70" s="48"/>
      <c r="X70" s="48"/>
      <c r="Y70" s="48"/>
      <c r="Z70" s="49"/>
    </row>
    <row r="71" spans="1:26" ht="45.6" hidden="1" customHeight="1" x14ac:dyDescent="0.35">
      <c r="A71" s="1" t="str">
        <f>IF($G$8="eラーニング ＋ デジタルコンテンツ","eラーニング ＋ デジタルコンテンツ","デジタルコンテンツ")</f>
        <v>デジタルコンテンツ</v>
      </c>
      <c r="C71" s="68" t="s">
        <v>153</v>
      </c>
      <c r="D71" s="69"/>
      <c r="E71" s="69"/>
      <c r="F71" s="69"/>
      <c r="G71" s="69"/>
      <c r="H71" s="70"/>
      <c r="I71" s="40" t="s">
        <v>78</v>
      </c>
      <c r="J71" s="41"/>
      <c r="K71" s="72" t="s">
        <v>151</v>
      </c>
      <c r="L71" s="72"/>
      <c r="M71" s="72"/>
      <c r="N71" s="72"/>
      <c r="O71" s="72"/>
      <c r="P71" s="72"/>
      <c r="Q71" s="72"/>
      <c r="R71" s="72"/>
      <c r="S71" s="72"/>
      <c r="T71" s="72"/>
      <c r="U71" s="72"/>
      <c r="V71" s="72"/>
      <c r="W71" s="72"/>
      <c r="X71" s="72"/>
      <c r="Y71" s="72"/>
      <c r="Z71" s="73"/>
    </row>
    <row r="72" spans="1:26" ht="28.35" hidden="1" customHeight="1" x14ac:dyDescent="0.2">
      <c r="A72" s="1" t="str">
        <f>IF($G$8="eラーニング ＋ デジタルコンテンツ","eラーニング ＋ デジタルコンテンツ","デジタルコンテンツ")</f>
        <v>デジタルコンテンツ</v>
      </c>
      <c r="C72" s="56"/>
      <c r="D72" s="57"/>
      <c r="E72" s="57"/>
      <c r="F72" s="57"/>
      <c r="G72" s="57"/>
      <c r="H72" s="58"/>
      <c r="I72" s="42"/>
      <c r="J72" s="43"/>
      <c r="K72" s="47" t="s">
        <v>152</v>
      </c>
      <c r="L72" s="48"/>
      <c r="M72" s="48"/>
      <c r="N72" s="48"/>
      <c r="O72" s="48"/>
      <c r="P72" s="48"/>
      <c r="Q72" s="48"/>
      <c r="R72" s="48"/>
      <c r="S72" s="48"/>
      <c r="T72" s="48"/>
      <c r="U72" s="48"/>
      <c r="V72" s="48"/>
      <c r="W72" s="48"/>
      <c r="X72" s="48"/>
      <c r="Y72" s="48"/>
      <c r="Z72" s="49"/>
    </row>
    <row r="73" spans="1:26" ht="45.6" hidden="1" customHeight="1" x14ac:dyDescent="0.35">
      <c r="A73" s="1" t="s">
        <v>102</v>
      </c>
      <c r="C73" s="68" t="s">
        <v>38</v>
      </c>
      <c r="D73" s="69"/>
      <c r="E73" s="69"/>
      <c r="F73" s="69"/>
      <c r="G73" s="69"/>
      <c r="H73" s="70"/>
      <c r="I73" s="40" t="s">
        <v>78</v>
      </c>
      <c r="J73" s="41"/>
      <c r="K73" s="71" t="s">
        <v>165</v>
      </c>
      <c r="L73" s="72"/>
      <c r="M73" s="72"/>
      <c r="N73" s="72"/>
      <c r="O73" s="72"/>
      <c r="P73" s="72"/>
      <c r="Q73" s="72"/>
      <c r="R73" s="72"/>
      <c r="S73" s="72"/>
      <c r="T73" s="72"/>
      <c r="U73" s="72"/>
      <c r="V73" s="72"/>
      <c r="W73" s="72"/>
      <c r="X73" s="72"/>
      <c r="Y73" s="72"/>
      <c r="Z73" s="73"/>
    </row>
    <row r="74" spans="1:26" ht="28.35" hidden="1" customHeight="1" x14ac:dyDescent="0.2">
      <c r="A74" s="1" t="s">
        <v>102</v>
      </c>
      <c r="C74" s="56"/>
      <c r="D74" s="57"/>
      <c r="E74" s="57"/>
      <c r="F74" s="57"/>
      <c r="G74" s="57"/>
      <c r="H74" s="58"/>
      <c r="I74" s="42"/>
      <c r="J74" s="43"/>
      <c r="K74" s="47" t="s">
        <v>164</v>
      </c>
      <c r="L74" s="48"/>
      <c r="M74" s="48"/>
      <c r="N74" s="48"/>
      <c r="O74" s="48"/>
      <c r="P74" s="48"/>
      <c r="Q74" s="48"/>
      <c r="R74" s="48"/>
      <c r="S74" s="48"/>
      <c r="T74" s="48"/>
      <c r="U74" s="48"/>
      <c r="V74" s="48"/>
      <c r="W74" s="48"/>
      <c r="X74" s="48"/>
      <c r="Y74" s="48"/>
      <c r="Z74" s="49"/>
    </row>
    <row r="75" spans="1:26" ht="45.6" hidden="1" customHeight="1" x14ac:dyDescent="0.35">
      <c r="A75" s="1" t="s">
        <v>161</v>
      </c>
      <c r="C75" s="68" t="s">
        <v>161</v>
      </c>
      <c r="D75" s="69"/>
      <c r="E75" s="69"/>
      <c r="F75" s="69"/>
      <c r="G75" s="69"/>
      <c r="H75" s="70"/>
      <c r="I75" s="40" t="s">
        <v>78</v>
      </c>
      <c r="J75" s="41"/>
      <c r="K75" s="71" t="s">
        <v>162</v>
      </c>
      <c r="L75" s="72"/>
      <c r="M75" s="72"/>
      <c r="N75" s="72"/>
      <c r="O75" s="72"/>
      <c r="P75" s="72"/>
      <c r="Q75" s="72"/>
      <c r="R75" s="72"/>
      <c r="S75" s="72"/>
      <c r="T75" s="72"/>
      <c r="U75" s="72"/>
      <c r="V75" s="72"/>
      <c r="W75" s="72"/>
      <c r="X75" s="72"/>
      <c r="Y75" s="72"/>
      <c r="Z75" s="73"/>
    </row>
    <row r="76" spans="1:26" ht="28.35" hidden="1" customHeight="1" x14ac:dyDescent="0.2">
      <c r="A76" s="1" t="s">
        <v>161</v>
      </c>
      <c r="C76" s="56"/>
      <c r="D76" s="57"/>
      <c r="E76" s="57"/>
      <c r="F76" s="57"/>
      <c r="G76" s="57"/>
      <c r="H76" s="58"/>
      <c r="I76" s="42"/>
      <c r="J76" s="43"/>
      <c r="K76" s="47" t="s">
        <v>163</v>
      </c>
      <c r="L76" s="48"/>
      <c r="M76" s="48"/>
      <c r="N76" s="48"/>
      <c r="O76" s="48"/>
      <c r="P76" s="48"/>
      <c r="Q76" s="48"/>
      <c r="R76" s="48"/>
      <c r="S76" s="48"/>
      <c r="T76" s="48"/>
      <c r="U76" s="48"/>
      <c r="V76" s="48"/>
      <c r="W76" s="48"/>
      <c r="X76" s="48"/>
      <c r="Y76" s="48"/>
      <c r="Z76" s="49"/>
    </row>
    <row r="77" spans="1:26" ht="45.6" hidden="1" customHeight="1" x14ac:dyDescent="0.35">
      <c r="A77" s="1" t="s">
        <v>103</v>
      </c>
      <c r="C77" s="68" t="s">
        <v>39</v>
      </c>
      <c r="D77" s="69"/>
      <c r="E77" s="69"/>
      <c r="F77" s="69"/>
      <c r="G77" s="69"/>
      <c r="H77" s="70"/>
      <c r="I77" s="40" t="s">
        <v>78</v>
      </c>
      <c r="J77" s="41"/>
      <c r="K77" s="71" t="s">
        <v>160</v>
      </c>
      <c r="L77" s="72"/>
      <c r="M77" s="72"/>
      <c r="N77" s="72"/>
      <c r="O77" s="72"/>
      <c r="P77" s="72"/>
      <c r="Q77" s="72"/>
      <c r="R77" s="72"/>
      <c r="S77" s="72"/>
      <c r="T77" s="72"/>
      <c r="U77" s="72"/>
      <c r="V77" s="72"/>
      <c r="W77" s="72"/>
      <c r="X77" s="72"/>
      <c r="Y77" s="72"/>
      <c r="Z77" s="73"/>
    </row>
    <row r="78" spans="1:26" ht="28.35" hidden="1" customHeight="1" x14ac:dyDescent="0.2">
      <c r="A78" s="1" t="s">
        <v>103</v>
      </c>
      <c r="C78" s="56"/>
      <c r="D78" s="57"/>
      <c r="E78" s="57"/>
      <c r="F78" s="57"/>
      <c r="G78" s="57"/>
      <c r="H78" s="58"/>
      <c r="I78" s="42"/>
      <c r="J78" s="43"/>
      <c r="K78" s="47" t="s">
        <v>159</v>
      </c>
      <c r="L78" s="48"/>
      <c r="M78" s="48"/>
      <c r="N78" s="48"/>
      <c r="O78" s="48"/>
      <c r="P78" s="48"/>
      <c r="Q78" s="48"/>
      <c r="R78" s="48"/>
      <c r="S78" s="48"/>
      <c r="T78" s="48"/>
      <c r="U78" s="48"/>
      <c r="V78" s="48"/>
      <c r="W78" s="48"/>
      <c r="X78" s="48"/>
      <c r="Y78" s="48"/>
      <c r="Z78" s="49"/>
    </row>
    <row r="79" spans="1:26" ht="45.6" hidden="1" customHeight="1" x14ac:dyDescent="0.35">
      <c r="A79" s="1" t="s">
        <v>105</v>
      </c>
      <c r="C79" s="68" t="s">
        <v>49</v>
      </c>
      <c r="D79" s="69"/>
      <c r="E79" s="69"/>
      <c r="F79" s="69"/>
      <c r="G79" s="69"/>
      <c r="H79" s="70"/>
      <c r="I79" s="40" t="s">
        <v>78</v>
      </c>
      <c r="J79" s="41"/>
      <c r="K79" s="71" t="s">
        <v>48</v>
      </c>
      <c r="L79" s="72"/>
      <c r="M79" s="72"/>
      <c r="N79" s="72"/>
      <c r="O79" s="72"/>
      <c r="P79" s="72"/>
      <c r="Q79" s="72"/>
      <c r="R79" s="72"/>
      <c r="S79" s="72"/>
      <c r="T79" s="72"/>
      <c r="U79" s="72"/>
      <c r="V79" s="72"/>
      <c r="W79" s="72"/>
      <c r="X79" s="72"/>
      <c r="Y79" s="72"/>
      <c r="Z79" s="73"/>
    </row>
    <row r="80" spans="1:26" ht="28.35" hidden="1" customHeight="1" x14ac:dyDescent="0.2">
      <c r="A80" s="1" t="s">
        <v>105</v>
      </c>
      <c r="C80" s="56"/>
      <c r="D80" s="57"/>
      <c r="E80" s="57"/>
      <c r="F80" s="57"/>
      <c r="G80" s="57"/>
      <c r="H80" s="58"/>
      <c r="I80" s="42"/>
      <c r="J80" s="43"/>
      <c r="K80" s="47" t="s">
        <v>54</v>
      </c>
      <c r="L80" s="48"/>
      <c r="M80" s="48"/>
      <c r="N80" s="48"/>
      <c r="O80" s="48"/>
      <c r="P80" s="48"/>
      <c r="Q80" s="48"/>
      <c r="R80" s="48"/>
      <c r="S80" s="48"/>
      <c r="T80" s="48"/>
      <c r="U80" s="48"/>
      <c r="V80" s="48"/>
      <c r="W80" s="48"/>
      <c r="X80" s="48"/>
      <c r="Y80" s="48"/>
      <c r="Z80" s="49"/>
    </row>
    <row r="81" spans="1:26" ht="45.6" hidden="1" customHeight="1" x14ac:dyDescent="0.35">
      <c r="A81" s="1" t="s">
        <v>106</v>
      </c>
      <c r="C81" s="68" t="s">
        <v>55</v>
      </c>
      <c r="D81" s="69"/>
      <c r="E81" s="69"/>
      <c r="F81" s="69"/>
      <c r="G81" s="69"/>
      <c r="H81" s="70"/>
      <c r="I81" s="40" t="s">
        <v>127</v>
      </c>
      <c r="J81" s="41"/>
      <c r="K81" s="71" t="s">
        <v>73</v>
      </c>
      <c r="L81" s="72"/>
      <c r="M81" s="72"/>
      <c r="N81" s="72"/>
      <c r="O81" s="72"/>
      <c r="P81" s="72"/>
      <c r="Q81" s="72"/>
      <c r="R81" s="72"/>
      <c r="S81" s="72"/>
      <c r="T81" s="72"/>
      <c r="U81" s="72"/>
      <c r="V81" s="72"/>
      <c r="W81" s="72"/>
      <c r="X81" s="72"/>
      <c r="Y81" s="72"/>
      <c r="Z81" s="73"/>
    </row>
    <row r="82" spans="1:26" ht="28.35" hidden="1" customHeight="1" x14ac:dyDescent="0.2">
      <c r="A82" s="1" t="s">
        <v>106</v>
      </c>
      <c r="C82" s="56"/>
      <c r="D82" s="57"/>
      <c r="E82" s="57"/>
      <c r="F82" s="57"/>
      <c r="G82" s="57"/>
      <c r="H82" s="58"/>
      <c r="I82" s="42"/>
      <c r="J82" s="43"/>
      <c r="K82" s="47" t="s">
        <v>53</v>
      </c>
      <c r="L82" s="48"/>
      <c r="M82" s="48"/>
      <c r="N82" s="48"/>
      <c r="O82" s="48"/>
      <c r="P82" s="48"/>
      <c r="Q82" s="48"/>
      <c r="R82" s="48"/>
      <c r="S82" s="48"/>
      <c r="T82" s="48"/>
      <c r="U82" s="48"/>
      <c r="V82" s="48"/>
      <c r="W82" s="48"/>
      <c r="X82" s="48"/>
      <c r="Y82" s="48"/>
      <c r="Z82" s="49"/>
    </row>
    <row r="83" spans="1:26" ht="45.6" hidden="1" customHeight="1" x14ac:dyDescent="0.35">
      <c r="A83" s="1" t="s">
        <v>100</v>
      </c>
      <c r="C83" s="68" t="s">
        <v>57</v>
      </c>
      <c r="D83" s="69"/>
      <c r="E83" s="69"/>
      <c r="F83" s="69"/>
      <c r="G83" s="69"/>
      <c r="H83" s="70"/>
      <c r="I83" s="40" t="s">
        <v>78</v>
      </c>
      <c r="J83" s="41"/>
      <c r="K83" s="71" t="s">
        <v>74</v>
      </c>
      <c r="L83" s="72"/>
      <c r="M83" s="72"/>
      <c r="N83" s="72"/>
      <c r="O83" s="72"/>
      <c r="P83" s="72"/>
      <c r="Q83" s="72"/>
      <c r="R83" s="72"/>
      <c r="S83" s="72"/>
      <c r="T83" s="72"/>
      <c r="U83" s="72"/>
      <c r="V83" s="72"/>
      <c r="W83" s="72"/>
      <c r="X83" s="72"/>
      <c r="Y83" s="72"/>
      <c r="Z83" s="73"/>
    </row>
    <row r="84" spans="1:26" ht="28.35" hidden="1" customHeight="1" x14ac:dyDescent="0.2">
      <c r="A84" s="1" t="s">
        <v>100</v>
      </c>
      <c r="C84" s="56"/>
      <c r="D84" s="57"/>
      <c r="E84" s="57"/>
      <c r="F84" s="57"/>
      <c r="G84" s="57"/>
      <c r="H84" s="58"/>
      <c r="I84" s="42"/>
      <c r="J84" s="43"/>
      <c r="K84" s="47" t="s">
        <v>56</v>
      </c>
      <c r="L84" s="48"/>
      <c r="M84" s="48"/>
      <c r="N84" s="48"/>
      <c r="O84" s="48"/>
      <c r="P84" s="48"/>
      <c r="Q84" s="48"/>
      <c r="R84" s="48"/>
      <c r="S84" s="48"/>
      <c r="T84" s="48"/>
      <c r="U84" s="48"/>
      <c r="V84" s="48"/>
      <c r="W84" s="48"/>
      <c r="X84" s="48"/>
      <c r="Y84" s="48"/>
      <c r="Z84" s="49"/>
    </row>
    <row r="85" spans="1:26" ht="45.6" hidden="1" customHeight="1" x14ac:dyDescent="0.35">
      <c r="A85" s="1" t="s">
        <v>114</v>
      </c>
      <c r="C85" s="68" t="s">
        <v>118</v>
      </c>
      <c r="D85" s="69"/>
      <c r="E85" s="69"/>
      <c r="F85" s="69"/>
      <c r="G85" s="69"/>
      <c r="H85" s="70"/>
      <c r="I85" s="40" t="s">
        <v>78</v>
      </c>
      <c r="J85" s="41"/>
      <c r="K85" s="71" t="s">
        <v>113</v>
      </c>
      <c r="L85" s="72"/>
      <c r="M85" s="72"/>
      <c r="N85" s="72"/>
      <c r="O85" s="72"/>
      <c r="P85" s="72"/>
      <c r="Q85" s="72"/>
      <c r="R85" s="72"/>
      <c r="S85" s="72"/>
      <c r="T85" s="72"/>
      <c r="U85" s="72"/>
      <c r="V85" s="72"/>
      <c r="W85" s="72"/>
      <c r="X85" s="72"/>
      <c r="Y85" s="72"/>
      <c r="Z85" s="73"/>
    </row>
    <row r="86" spans="1:26" ht="28.35" hidden="1" customHeight="1" x14ac:dyDescent="0.2">
      <c r="A86" s="1" t="s">
        <v>114</v>
      </c>
      <c r="C86" s="56"/>
      <c r="D86" s="57"/>
      <c r="E86" s="57"/>
      <c r="F86" s="57"/>
      <c r="G86" s="57"/>
      <c r="H86" s="58"/>
      <c r="I86" s="42"/>
      <c r="J86" s="43"/>
      <c r="K86" s="47" t="s">
        <v>112</v>
      </c>
      <c r="L86" s="48"/>
      <c r="M86" s="48"/>
      <c r="N86" s="48"/>
      <c r="O86" s="48"/>
      <c r="P86" s="48"/>
      <c r="Q86" s="48"/>
      <c r="R86" s="48"/>
      <c r="S86" s="48"/>
      <c r="T86" s="48"/>
      <c r="U86" s="48"/>
      <c r="V86" s="48"/>
      <c r="W86" s="48"/>
      <c r="X86" s="48"/>
      <c r="Y86" s="48"/>
      <c r="Z86" s="49"/>
    </row>
    <row r="87" spans="1:26" ht="45.6" hidden="1" customHeight="1" x14ac:dyDescent="0.35">
      <c r="A87" s="1" t="s">
        <v>60</v>
      </c>
      <c r="C87" s="68" t="s">
        <v>60</v>
      </c>
      <c r="D87" s="69"/>
      <c r="E87" s="69"/>
      <c r="F87" s="69"/>
      <c r="G87" s="69"/>
      <c r="H87" s="70"/>
      <c r="I87" s="40" t="s">
        <v>78</v>
      </c>
      <c r="J87" s="41"/>
      <c r="K87" s="71" t="s">
        <v>75</v>
      </c>
      <c r="L87" s="72"/>
      <c r="M87" s="72"/>
      <c r="N87" s="72"/>
      <c r="O87" s="72"/>
      <c r="P87" s="72"/>
      <c r="Q87" s="72"/>
      <c r="R87" s="72"/>
      <c r="S87" s="72"/>
      <c r="T87" s="72"/>
      <c r="U87" s="72"/>
      <c r="V87" s="72"/>
      <c r="W87" s="72"/>
      <c r="X87" s="72"/>
      <c r="Y87" s="72"/>
      <c r="Z87" s="73"/>
    </row>
    <row r="88" spans="1:26" ht="28.2" hidden="1" customHeight="1" x14ac:dyDescent="0.2">
      <c r="A88" s="1" t="s">
        <v>60</v>
      </c>
      <c r="C88" s="169"/>
      <c r="D88" s="170"/>
      <c r="E88" s="170"/>
      <c r="F88" s="170"/>
      <c r="G88" s="170"/>
      <c r="H88" s="171"/>
      <c r="I88" s="204"/>
      <c r="J88" s="205"/>
      <c r="K88" s="201" t="s">
        <v>58</v>
      </c>
      <c r="L88" s="202"/>
      <c r="M88" s="202"/>
      <c r="N88" s="202"/>
      <c r="O88" s="202"/>
      <c r="P88" s="202"/>
      <c r="Q88" s="202"/>
      <c r="R88" s="202"/>
      <c r="S88" s="202"/>
      <c r="T88" s="202"/>
      <c r="U88" s="202"/>
      <c r="V88" s="202"/>
      <c r="W88" s="202"/>
      <c r="X88" s="202"/>
      <c r="Y88" s="202"/>
      <c r="Z88" s="203"/>
    </row>
    <row r="89" spans="1:26" ht="28.2" hidden="1" customHeight="1" x14ac:dyDescent="0.2">
      <c r="A89" s="1" t="s">
        <v>60</v>
      </c>
      <c r="C89" s="56"/>
      <c r="D89" s="57"/>
      <c r="E89" s="57"/>
      <c r="F89" s="57"/>
      <c r="G89" s="57"/>
      <c r="H89" s="58"/>
      <c r="I89" s="42"/>
      <c r="J89" s="43"/>
      <c r="K89" s="47" t="s">
        <v>59</v>
      </c>
      <c r="L89" s="48"/>
      <c r="M89" s="48"/>
      <c r="N89" s="48"/>
      <c r="O89" s="48"/>
      <c r="P89" s="48"/>
      <c r="Q89" s="48"/>
      <c r="R89" s="48"/>
      <c r="S89" s="48"/>
      <c r="T89" s="48"/>
      <c r="U89" s="48"/>
      <c r="V89" s="48"/>
      <c r="W89" s="48"/>
      <c r="X89" s="48"/>
      <c r="Y89" s="48"/>
      <c r="Z89" s="49"/>
    </row>
    <row r="90" spans="1:26" ht="45.6" hidden="1" customHeight="1" x14ac:dyDescent="0.35">
      <c r="A90" s="1" t="s">
        <v>124</v>
      </c>
      <c r="C90" s="68" t="s">
        <v>124</v>
      </c>
      <c r="D90" s="69"/>
      <c r="E90" s="69"/>
      <c r="F90" s="69"/>
      <c r="G90" s="69"/>
      <c r="H90" s="70"/>
      <c r="I90" s="40" t="s">
        <v>78</v>
      </c>
      <c r="J90" s="41"/>
      <c r="K90" s="71" t="s">
        <v>125</v>
      </c>
      <c r="L90" s="72"/>
      <c r="M90" s="72"/>
      <c r="N90" s="72"/>
      <c r="O90" s="72"/>
      <c r="P90" s="72"/>
      <c r="Q90" s="72"/>
      <c r="R90" s="72"/>
      <c r="S90" s="72"/>
      <c r="T90" s="72"/>
      <c r="U90" s="72"/>
      <c r="V90" s="72"/>
      <c r="W90" s="72"/>
      <c r="X90" s="72"/>
      <c r="Y90" s="72"/>
      <c r="Z90" s="73"/>
    </row>
    <row r="91" spans="1:26" ht="28.65" hidden="1" customHeight="1" x14ac:dyDescent="0.2">
      <c r="A91" s="1" t="s">
        <v>124</v>
      </c>
      <c r="C91" s="56"/>
      <c r="D91" s="57"/>
      <c r="E91" s="57"/>
      <c r="F91" s="57"/>
      <c r="G91" s="57"/>
      <c r="H91" s="58"/>
      <c r="I91" s="42"/>
      <c r="J91" s="43"/>
      <c r="K91" s="47" t="s">
        <v>126</v>
      </c>
      <c r="L91" s="48"/>
      <c r="M91" s="48"/>
      <c r="N91" s="48"/>
      <c r="O91" s="48"/>
      <c r="P91" s="48"/>
      <c r="Q91" s="48"/>
      <c r="R91" s="48"/>
      <c r="S91" s="48"/>
      <c r="T91" s="48"/>
      <c r="U91" s="48"/>
      <c r="V91" s="48"/>
      <c r="W91" s="48"/>
      <c r="X91" s="48"/>
      <c r="Y91" s="48"/>
      <c r="Z91" s="49"/>
    </row>
    <row r="92" spans="1:26" ht="45.6" hidden="1" customHeight="1" x14ac:dyDescent="0.35">
      <c r="A92" s="1" t="s">
        <v>143</v>
      </c>
      <c r="C92" s="68" t="s">
        <v>71</v>
      </c>
      <c r="D92" s="69"/>
      <c r="E92" s="69"/>
      <c r="F92" s="69"/>
      <c r="G92" s="69"/>
      <c r="H92" s="70"/>
      <c r="I92" s="40" t="s">
        <v>78</v>
      </c>
      <c r="J92" s="41"/>
      <c r="K92" s="71" t="s">
        <v>76</v>
      </c>
      <c r="L92" s="72"/>
      <c r="M92" s="72"/>
      <c r="N92" s="72"/>
      <c r="O92" s="72"/>
      <c r="P92" s="72"/>
      <c r="Q92" s="72"/>
      <c r="R92" s="72"/>
      <c r="S92" s="72"/>
      <c r="T92" s="72"/>
      <c r="U92" s="72"/>
      <c r="V92" s="72"/>
      <c r="W92" s="72"/>
      <c r="X92" s="72"/>
      <c r="Y92" s="72"/>
      <c r="Z92" s="73"/>
    </row>
    <row r="93" spans="1:26" ht="28.65" hidden="1" customHeight="1" x14ac:dyDescent="0.2">
      <c r="A93" s="1" t="s">
        <v>143</v>
      </c>
      <c r="C93" s="56"/>
      <c r="D93" s="57"/>
      <c r="E93" s="57"/>
      <c r="F93" s="57"/>
      <c r="G93" s="57"/>
      <c r="H93" s="58"/>
      <c r="I93" s="42"/>
      <c r="J93" s="43"/>
      <c r="K93" s="47" t="s">
        <v>70</v>
      </c>
      <c r="L93" s="48"/>
      <c r="M93" s="48"/>
      <c r="N93" s="48"/>
      <c r="O93" s="48"/>
      <c r="P93" s="48"/>
      <c r="Q93" s="48"/>
      <c r="R93" s="48"/>
      <c r="S93" s="48"/>
      <c r="T93" s="48"/>
      <c r="U93" s="48"/>
      <c r="V93" s="48"/>
      <c r="W93" s="48"/>
      <c r="X93" s="48"/>
      <c r="Y93" s="48"/>
      <c r="Z93" s="49"/>
    </row>
    <row r="94" spans="1:26" ht="45.6" hidden="1" customHeight="1" x14ac:dyDescent="0.35">
      <c r="A94" s="1" t="s">
        <v>144</v>
      </c>
      <c r="C94" s="68" t="s">
        <v>90</v>
      </c>
      <c r="D94" s="69"/>
      <c r="E94" s="69"/>
      <c r="F94" s="69"/>
      <c r="G94" s="69"/>
      <c r="H94" s="70"/>
      <c r="I94" s="40" t="s">
        <v>78</v>
      </c>
      <c r="J94" s="41"/>
      <c r="K94" s="71" t="s">
        <v>92</v>
      </c>
      <c r="L94" s="72"/>
      <c r="M94" s="72"/>
      <c r="N94" s="72"/>
      <c r="O94" s="72"/>
      <c r="P94" s="72"/>
      <c r="Q94" s="72"/>
      <c r="R94" s="72"/>
      <c r="S94" s="72"/>
      <c r="T94" s="72"/>
      <c r="U94" s="72"/>
      <c r="V94" s="72"/>
      <c r="W94" s="72"/>
      <c r="X94" s="72"/>
      <c r="Y94" s="72"/>
      <c r="Z94" s="73"/>
    </row>
    <row r="95" spans="1:26" ht="28.35" hidden="1" customHeight="1" x14ac:dyDescent="0.2">
      <c r="A95" s="1" t="s">
        <v>144</v>
      </c>
      <c r="C95" s="56"/>
      <c r="D95" s="57"/>
      <c r="E95" s="57"/>
      <c r="F95" s="57"/>
      <c r="G95" s="57"/>
      <c r="H95" s="58"/>
      <c r="I95" s="42"/>
      <c r="J95" s="43"/>
      <c r="K95" s="47" t="s">
        <v>91</v>
      </c>
      <c r="L95" s="48"/>
      <c r="M95" s="48"/>
      <c r="N95" s="48"/>
      <c r="O95" s="48"/>
      <c r="P95" s="48"/>
      <c r="Q95" s="48"/>
      <c r="R95" s="48"/>
      <c r="S95" s="48"/>
      <c r="T95" s="48"/>
      <c r="U95" s="48"/>
      <c r="V95" s="48"/>
      <c r="W95" s="48"/>
      <c r="X95" s="48"/>
      <c r="Y95" s="48"/>
      <c r="Z95" s="49"/>
    </row>
    <row r="96" spans="1:26" ht="45.6" hidden="1" customHeight="1" x14ac:dyDescent="0.35">
      <c r="A96" s="1" t="s">
        <v>107</v>
      </c>
      <c r="C96" s="68" t="s">
        <v>93</v>
      </c>
      <c r="D96" s="69"/>
      <c r="E96" s="69"/>
      <c r="F96" s="69"/>
      <c r="G96" s="69"/>
      <c r="H96" s="70"/>
      <c r="I96" s="40" t="s">
        <v>78</v>
      </c>
      <c r="J96" s="41"/>
      <c r="K96" s="71" t="s">
        <v>94</v>
      </c>
      <c r="L96" s="72"/>
      <c r="M96" s="72"/>
      <c r="N96" s="72"/>
      <c r="O96" s="72"/>
      <c r="P96" s="72"/>
      <c r="Q96" s="72"/>
      <c r="R96" s="72"/>
      <c r="S96" s="72"/>
      <c r="T96" s="72"/>
      <c r="U96" s="72"/>
      <c r="V96" s="72"/>
      <c r="W96" s="72"/>
      <c r="X96" s="72"/>
      <c r="Y96" s="72"/>
      <c r="Z96" s="73"/>
    </row>
    <row r="97" spans="1:26" ht="28.35" hidden="1" customHeight="1" x14ac:dyDescent="0.2">
      <c r="A97" s="1" t="s">
        <v>107</v>
      </c>
      <c r="C97" s="56"/>
      <c r="D97" s="57"/>
      <c r="E97" s="57"/>
      <c r="F97" s="57"/>
      <c r="G97" s="57"/>
      <c r="H97" s="58"/>
      <c r="I97" s="42"/>
      <c r="J97" s="43"/>
      <c r="K97" s="47" t="s">
        <v>95</v>
      </c>
      <c r="L97" s="48"/>
      <c r="M97" s="48"/>
      <c r="N97" s="48"/>
      <c r="O97" s="48"/>
      <c r="P97" s="48"/>
      <c r="Q97" s="48"/>
      <c r="R97" s="48"/>
      <c r="S97" s="48"/>
      <c r="T97" s="48"/>
      <c r="U97" s="48"/>
      <c r="V97" s="48"/>
      <c r="W97" s="48"/>
      <c r="X97" s="48"/>
      <c r="Y97" s="48"/>
      <c r="Z97" s="49"/>
    </row>
    <row r="98" spans="1:26" ht="60.6" customHeight="1" x14ac:dyDescent="0.35">
      <c r="C98" s="68" t="s">
        <v>115</v>
      </c>
      <c r="D98" s="69"/>
      <c r="E98" s="69"/>
      <c r="F98" s="69"/>
      <c r="G98" s="69"/>
      <c r="H98" s="70"/>
      <c r="I98" s="40" t="s">
        <v>78</v>
      </c>
      <c r="J98" s="41"/>
      <c r="K98" s="71" t="s">
        <v>117</v>
      </c>
      <c r="L98" s="72"/>
      <c r="M98" s="72"/>
      <c r="N98" s="72"/>
      <c r="O98" s="72"/>
      <c r="P98" s="72"/>
      <c r="Q98" s="72"/>
      <c r="R98" s="72"/>
      <c r="S98" s="72"/>
      <c r="T98" s="72"/>
      <c r="U98" s="72"/>
      <c r="V98" s="72"/>
      <c r="W98" s="72"/>
      <c r="X98" s="72"/>
      <c r="Y98" s="72"/>
      <c r="Z98" s="73"/>
    </row>
    <row r="99" spans="1:26" ht="28.35" customHeight="1" x14ac:dyDescent="0.2">
      <c r="C99" s="56"/>
      <c r="D99" s="57"/>
      <c r="E99" s="57"/>
      <c r="F99" s="57"/>
      <c r="G99" s="57"/>
      <c r="H99" s="58"/>
      <c r="I99" s="42"/>
      <c r="J99" s="43"/>
      <c r="K99" s="47" t="s">
        <v>116</v>
      </c>
      <c r="L99" s="48"/>
      <c r="M99" s="48"/>
      <c r="N99" s="48"/>
      <c r="O99" s="48"/>
      <c r="P99" s="48"/>
      <c r="Q99" s="48"/>
      <c r="R99" s="48"/>
      <c r="S99" s="48"/>
      <c r="T99" s="48"/>
      <c r="U99" s="48"/>
      <c r="V99" s="48"/>
      <c r="W99" s="48"/>
      <c r="X99" s="48"/>
      <c r="Y99" s="48"/>
      <c r="Z99" s="49"/>
    </row>
    <row r="100" spans="1:26" s="8" customFormat="1" ht="20.399999999999999" customHeight="1" x14ac:dyDescent="0.2">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s="8" customFormat="1" ht="33" customHeight="1" x14ac:dyDescent="0.2">
      <c r="B101" s="242" t="s">
        <v>32</v>
      </c>
      <c r="C101" s="243"/>
      <c r="D101" s="243"/>
      <c r="E101" s="243"/>
      <c r="F101" s="243"/>
      <c r="G101" s="243"/>
      <c r="H101" s="243"/>
      <c r="I101" s="243"/>
      <c r="J101" s="243"/>
      <c r="K101" s="243"/>
      <c r="L101" s="243"/>
      <c r="M101" s="243"/>
      <c r="N101" s="243"/>
      <c r="O101" s="12"/>
      <c r="P101" s="12"/>
      <c r="Q101" s="12"/>
      <c r="R101" s="12"/>
      <c r="S101" s="12"/>
      <c r="T101" s="12"/>
      <c r="U101" s="12"/>
      <c r="V101" s="12"/>
      <c r="W101" s="12"/>
      <c r="X101" s="12"/>
      <c r="Y101" s="12"/>
      <c r="Z101" s="12"/>
    </row>
    <row r="102" spans="1:26" s="8" customFormat="1" ht="20.399999999999999" customHeight="1" x14ac:dyDescent="0.2">
      <c r="A102" s="1" t="str">
        <f>IF(IFERROR(FIND("サポート",G7)&gt;0,0),"Atlassian Cloud"&amp;CHAR(10)&amp;"Atlassian Cloud のトライアル環境無し購入"&amp;CHAR(10)&amp;"Atlassian オンプレミス"&amp;CHAR(10)&amp;"サポートプラス Lite"&amp;CHAR(10)&amp;"サポートプラス Standard"&amp;CHAR(10)&amp;"サポートプラス Pro"&amp;CHAR(10)&amp;"サポートプラス Enterprise",IF(G6="Jira Service Management のみ","×",IF(G5="月間","×","Atlassian Cloud"&amp;CHAR(10)&amp;"Atlassian Cloud のトライアル環境無し購入"&amp;CHAR(10)&amp;"Atlassian オンプレミス"&amp;CHAR(10)&amp;"サポートプラス Lite"&amp;CHAR(10)&amp;"サポートプラス Standard"&amp;CHAR(10)&amp;"サポートプラス Pro"&amp;CHAR(10)&amp;"サポートプラス Enterprise")))</f>
        <v>Atlassian Cloud
Atlassian Cloud のトライアル環境無し購入
Atlassian オンプレミス
サポートプラス Lite
サポートプラス Standard
サポートプラス Pro
サポートプラス Enterprise</v>
      </c>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33" hidden="1" customHeight="1" x14ac:dyDescent="0.2">
      <c r="A103" s="1" t="str">
        <f>IF(G7="RS標準サポート（ Atlassian オンプレミス、Alfresco、workato、Tableau、CADRE、MEND、Cadre+TABLEAU ）",G7,"×")</f>
        <v>×</v>
      </c>
      <c r="C103" s="88" t="str">
        <f>"RS標準サポート"&amp;"　"&amp;G4</f>
        <v>RS標準サポート　Atlassian Cloud</v>
      </c>
      <c r="D103" s="89"/>
      <c r="E103" s="89"/>
      <c r="F103" s="89"/>
      <c r="G103" s="89"/>
      <c r="H103" s="89"/>
      <c r="I103" s="89"/>
      <c r="J103" s="89"/>
      <c r="K103" s="89"/>
      <c r="L103" s="89"/>
      <c r="M103" s="89"/>
      <c r="N103" s="89"/>
      <c r="O103" s="89"/>
      <c r="P103" s="89"/>
      <c r="Q103" s="89"/>
      <c r="R103" s="89"/>
      <c r="S103" s="89"/>
      <c r="T103" s="89"/>
      <c r="U103" s="89"/>
      <c r="V103" s="89"/>
      <c r="W103" s="89"/>
      <c r="X103" s="89"/>
      <c r="Y103" s="89"/>
      <c r="Z103" s="90"/>
    </row>
    <row r="104" spans="1:26" ht="33" hidden="1" customHeight="1" x14ac:dyDescent="0.2">
      <c r="A104" s="1" t="s">
        <v>146</v>
      </c>
      <c r="C104" s="265" t="str">
        <f>G7</f>
        <v>－</v>
      </c>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row>
    <row r="105" spans="1:26" ht="33" hidden="1" customHeight="1" x14ac:dyDescent="0.2">
      <c r="A105" s="1" t="str">
        <f>IF($G$7&lt;&gt;"－","サポートプラス Lite"&amp;CHAR(10)&amp;"サポートプラス Standard"&amp;CHAR(10)&amp;"サポートプラス Pro"&amp;CHAR(10)&amp;"サポートプラス Enterprise"&amp;CHAR(10)&amp;"RS標準サポート（ Atlassian オンプレミス、Alfresco、workato、Tableau、CADRE、MEND、Cadre+TABLEAU ）","×")</f>
        <v>×</v>
      </c>
      <c r="C105" s="82" t="s">
        <v>17</v>
      </c>
      <c r="D105" s="83"/>
      <c r="E105" s="266"/>
      <c r="F105" s="271" t="s">
        <v>18</v>
      </c>
      <c r="G105" s="272"/>
      <c r="H105" s="272"/>
      <c r="I105" s="209"/>
      <c r="J105" s="210"/>
      <c r="K105" s="210"/>
      <c r="L105" s="210"/>
      <c r="M105" s="210"/>
      <c r="N105" s="210"/>
      <c r="O105" s="210"/>
      <c r="P105" s="210"/>
      <c r="Q105" s="210"/>
      <c r="R105" s="210"/>
      <c r="S105" s="210"/>
      <c r="T105" s="210"/>
      <c r="U105" s="210"/>
      <c r="V105" s="210"/>
      <c r="W105" s="210"/>
      <c r="X105" s="210"/>
      <c r="Y105" s="210"/>
      <c r="Z105" s="210"/>
    </row>
    <row r="106" spans="1:26" ht="33" hidden="1" customHeight="1" x14ac:dyDescent="0.2">
      <c r="A106" s="1" t="str">
        <f t="shared" ref="A106:A107" si="0">IF($G$7&lt;&gt;"－","サポートプラス Lite"&amp;CHAR(10)&amp;"サポートプラス Standard"&amp;CHAR(10)&amp;"サポートプラス Pro"&amp;CHAR(10)&amp;"サポートプラス Enterprise"&amp;CHAR(10)&amp;"RS標準サポート（ Atlassian オンプレミス、Alfresco、workato、Tableau、CADRE、MEND、Cadre+TABLEAU ）","×")</f>
        <v>×</v>
      </c>
      <c r="C106" s="267"/>
      <c r="D106" s="268"/>
      <c r="E106" s="269"/>
      <c r="F106" s="82" t="s">
        <v>12</v>
      </c>
      <c r="G106" s="83"/>
      <c r="H106" s="83"/>
      <c r="I106" s="86"/>
      <c r="J106" s="87"/>
      <c r="K106" s="87"/>
      <c r="L106" s="87"/>
      <c r="M106" s="87"/>
      <c r="N106" s="87"/>
      <c r="O106" s="87"/>
      <c r="P106" s="87"/>
      <c r="Q106" s="87"/>
      <c r="R106" s="87"/>
      <c r="S106" s="87"/>
      <c r="T106" s="87"/>
      <c r="U106" s="87"/>
      <c r="V106" s="87"/>
      <c r="W106" s="87"/>
      <c r="X106" s="87"/>
      <c r="Y106" s="87"/>
      <c r="Z106" s="87"/>
    </row>
    <row r="107" spans="1:26" ht="80.099999999999994" hidden="1" customHeight="1" x14ac:dyDescent="0.2">
      <c r="A107" s="1" t="str">
        <f t="shared" si="0"/>
        <v>×</v>
      </c>
      <c r="C107" s="84"/>
      <c r="D107" s="85"/>
      <c r="E107" s="270"/>
      <c r="F107" s="84">
        <v>0</v>
      </c>
      <c r="G107" s="85"/>
      <c r="H107" s="85"/>
      <c r="I107" s="74" t="s">
        <v>85</v>
      </c>
      <c r="J107" s="75"/>
      <c r="K107" s="75"/>
      <c r="L107" s="75"/>
      <c r="M107" s="75"/>
      <c r="N107" s="75"/>
      <c r="O107" s="75"/>
      <c r="P107" s="75"/>
      <c r="Q107" s="75"/>
      <c r="R107" s="75"/>
      <c r="S107" s="75"/>
      <c r="T107" s="75"/>
      <c r="U107" s="75"/>
      <c r="V107" s="75"/>
      <c r="W107" s="75"/>
      <c r="X107" s="75"/>
      <c r="Y107" s="75"/>
      <c r="Z107" s="75"/>
    </row>
    <row r="108" spans="1:26" ht="45.6" customHeight="1" x14ac:dyDescent="0.2">
      <c r="A108" s="1" t="str">
        <f>IF(G9="販社経由","×",IF(G6="Jira Service Management のみ","×",IF(G5="月間","×","Atlassian Cloud"&amp;CHAR(10)&amp;"Atlassian Cloud のトライアル環境無し購入"&amp;CHAR(10)&amp;"Atlassian オンプレミス"&amp;CHAR(10)&amp;"サポートプラス Lite"&amp;CHAR(10)&amp;"サポートプラス Standard"&amp;CHAR(10)&amp;"サポートプラス Pro"&amp;CHAR(10)&amp;"サポートプラス Enterprise")))</f>
        <v>Atlassian Cloud
Atlassian Cloud のトライアル環境無し購入
Atlassian オンプレミス
サポートプラス Lite
サポートプラス Standard
サポートプラス Pro
サポートプラス Enterprise</v>
      </c>
      <c r="C108" s="76" t="s">
        <v>31</v>
      </c>
      <c r="D108" s="76"/>
      <c r="E108" s="76"/>
      <c r="F108" s="76"/>
      <c r="G108" s="76"/>
      <c r="H108" s="77"/>
      <c r="I108" s="80" t="s">
        <v>80</v>
      </c>
      <c r="J108" s="81"/>
      <c r="K108" s="91" t="s">
        <v>145</v>
      </c>
      <c r="L108" s="91"/>
      <c r="M108" s="91"/>
      <c r="N108" s="91"/>
      <c r="O108" s="91"/>
      <c r="P108" s="91"/>
      <c r="Q108" s="91"/>
      <c r="R108" s="91"/>
      <c r="S108" s="91"/>
      <c r="T108" s="91"/>
      <c r="U108" s="91"/>
      <c r="V108" s="91"/>
      <c r="W108" s="91"/>
      <c r="X108" s="91"/>
      <c r="Y108" s="91"/>
      <c r="Z108" s="92"/>
    </row>
    <row r="109" spans="1:26" ht="20.399999999999999" hidden="1" customHeight="1" x14ac:dyDescent="0.2">
      <c r="A109" s="1" t="s">
        <v>105</v>
      </c>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39.9" hidden="1" customHeight="1" x14ac:dyDescent="0.2">
      <c r="A110" s="1" t="s">
        <v>105</v>
      </c>
      <c r="C110" s="66" t="s">
        <v>50</v>
      </c>
      <c r="D110" s="66"/>
      <c r="E110" s="66"/>
      <c r="F110" s="66"/>
      <c r="G110" s="66"/>
      <c r="H110" s="66"/>
      <c r="I110" s="67"/>
      <c r="J110" s="67"/>
      <c r="K110" s="67"/>
      <c r="L110" s="67"/>
      <c r="M110" s="67"/>
      <c r="N110" s="67"/>
      <c r="O110" s="66"/>
      <c r="P110" s="67"/>
      <c r="Q110" s="67"/>
      <c r="R110" s="67"/>
      <c r="S110" s="67"/>
      <c r="T110" s="67"/>
      <c r="U110" s="67"/>
      <c r="V110" s="67"/>
      <c r="W110" s="67"/>
      <c r="X110" s="67"/>
      <c r="Y110" s="67"/>
      <c r="Z110" s="67"/>
    </row>
    <row r="111" spans="1:26" ht="39.9" hidden="1" customHeight="1" x14ac:dyDescent="0.2">
      <c r="A111" s="1" t="s">
        <v>105</v>
      </c>
      <c r="C111" s="61" t="s">
        <v>51</v>
      </c>
      <c r="D111" s="62"/>
      <c r="E111" s="62"/>
      <c r="F111" s="62"/>
      <c r="G111" s="62"/>
      <c r="H111" s="63"/>
      <c r="I111" s="78"/>
      <c r="J111" s="78"/>
      <c r="K111" s="78"/>
      <c r="L111" s="78"/>
      <c r="M111" s="78"/>
      <c r="N111" s="78"/>
      <c r="O111" s="78"/>
      <c r="P111" s="78"/>
      <c r="Q111" s="78"/>
      <c r="R111" s="78"/>
      <c r="S111" s="78"/>
      <c r="T111" s="78"/>
      <c r="U111" s="78"/>
      <c r="V111" s="78"/>
      <c r="W111" s="78"/>
      <c r="X111" s="78"/>
      <c r="Y111" s="78"/>
      <c r="Z111" s="79"/>
    </row>
    <row r="112" spans="1:26" ht="39.9" hidden="1" customHeight="1" x14ac:dyDescent="0.2">
      <c r="A112" s="1" t="s">
        <v>105</v>
      </c>
      <c r="C112" s="56" t="s">
        <v>12</v>
      </c>
      <c r="D112" s="57"/>
      <c r="E112" s="57"/>
      <c r="F112" s="57"/>
      <c r="G112" s="57"/>
      <c r="H112" s="58"/>
      <c r="I112" s="59"/>
      <c r="J112" s="59"/>
      <c r="K112" s="59"/>
      <c r="L112" s="59"/>
      <c r="M112" s="59"/>
      <c r="N112" s="59"/>
      <c r="O112" s="59"/>
      <c r="P112" s="59"/>
      <c r="Q112" s="59"/>
      <c r="R112" s="59"/>
      <c r="S112" s="59"/>
      <c r="T112" s="59"/>
      <c r="U112" s="59"/>
      <c r="V112" s="59"/>
      <c r="W112" s="59"/>
      <c r="X112" s="59"/>
      <c r="Y112" s="59"/>
      <c r="Z112" s="60"/>
    </row>
    <row r="113" spans="1:26" ht="39.9" hidden="1" customHeight="1" x14ac:dyDescent="0.2">
      <c r="A113" s="1" t="s">
        <v>105</v>
      </c>
      <c r="C113" s="61" t="s">
        <v>52</v>
      </c>
      <c r="D113" s="62"/>
      <c r="E113" s="62"/>
      <c r="F113" s="62"/>
      <c r="G113" s="62"/>
      <c r="H113" s="63"/>
      <c r="I113" s="64"/>
      <c r="J113" s="64"/>
      <c r="K113" s="64"/>
      <c r="L113" s="64"/>
      <c r="M113" s="64"/>
      <c r="N113" s="64"/>
      <c r="O113" s="64"/>
      <c r="P113" s="64"/>
      <c r="Q113" s="64"/>
      <c r="R113" s="64"/>
      <c r="S113" s="64"/>
      <c r="T113" s="64"/>
      <c r="U113" s="64"/>
      <c r="V113" s="64"/>
      <c r="W113" s="64"/>
      <c r="X113" s="64"/>
      <c r="Y113" s="64"/>
      <c r="Z113" s="65"/>
    </row>
    <row r="114" spans="1:26" s="8" customFormat="1" ht="21" hidden="1" customHeight="1" x14ac:dyDescent="0.2">
      <c r="A114" s="1" t="s">
        <v>114</v>
      </c>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customFormat="1" ht="34.799999999999997" hidden="1" customHeight="1" x14ac:dyDescent="0.2">
      <c r="A115" s="1" t="s">
        <v>114</v>
      </c>
      <c r="C115" s="184" t="s">
        <v>79</v>
      </c>
      <c r="D115" s="185"/>
      <c r="E115" s="185"/>
      <c r="F115" s="185"/>
      <c r="G115" s="185"/>
      <c r="H115" s="185"/>
      <c r="I115" s="185"/>
      <c r="J115" s="185"/>
      <c r="K115" s="185"/>
      <c r="L115" s="185"/>
      <c r="M115" s="185"/>
      <c r="N115" s="185"/>
      <c r="O115" s="185"/>
      <c r="P115" s="20"/>
      <c r="Q115" s="18"/>
      <c r="R115" s="18"/>
      <c r="S115" s="18"/>
      <c r="T115" s="18"/>
      <c r="U115" s="18"/>
      <c r="V115" s="18"/>
      <c r="W115" s="18"/>
      <c r="X115" s="18"/>
      <c r="Y115" s="18"/>
      <c r="Z115" s="18"/>
    </row>
    <row r="116" spans="1:26" s="7" customFormat="1" ht="34.5" hidden="1" customHeight="1" x14ac:dyDescent="0.2">
      <c r="A116" s="1" t="s">
        <v>114</v>
      </c>
      <c r="C116" s="186" t="s">
        <v>61</v>
      </c>
      <c r="D116" s="186"/>
      <c r="E116" s="186"/>
      <c r="F116" s="187" t="s">
        <v>128</v>
      </c>
      <c r="G116" s="187"/>
      <c r="H116" s="187"/>
      <c r="I116" s="187"/>
      <c r="J116" s="187"/>
      <c r="K116" s="187"/>
      <c r="L116" s="187"/>
      <c r="M116" s="187"/>
      <c r="N116" s="187"/>
      <c r="O116" s="188"/>
      <c r="P116" s="21"/>
      <c r="Q116" s="19"/>
      <c r="R116" s="19"/>
      <c r="S116" s="19"/>
      <c r="T116" s="19"/>
      <c r="U116" s="19"/>
      <c r="V116" s="19"/>
      <c r="W116" s="19"/>
      <c r="X116" s="19"/>
      <c r="Y116" s="19"/>
      <c r="Z116" s="19"/>
    </row>
    <row r="117" spans="1:26" s="7" customFormat="1" ht="20.100000000000001" hidden="1" customHeight="1" x14ac:dyDescent="0.3">
      <c r="A117" s="1" t="s">
        <v>114</v>
      </c>
      <c r="I117" s="15"/>
      <c r="Q117" s="16"/>
    </row>
    <row r="118" spans="1:26" s="7" customFormat="1" ht="39.9" hidden="1" customHeight="1" x14ac:dyDescent="0.2">
      <c r="A118" s="1" t="s">
        <v>114</v>
      </c>
      <c r="C118" s="189" t="s">
        <v>62</v>
      </c>
      <c r="D118" s="190"/>
      <c r="E118" s="191"/>
      <c r="F118" s="192"/>
      <c r="G118" s="192"/>
      <c r="H118" s="193"/>
      <c r="I118" s="194" t="s">
        <v>63</v>
      </c>
      <c r="J118" s="195"/>
      <c r="K118" s="196"/>
      <c r="L118" s="197"/>
      <c r="M118" s="197"/>
      <c r="N118" s="22" t="s">
        <v>64</v>
      </c>
      <c r="O118" s="17"/>
      <c r="P118" s="22" t="s">
        <v>65</v>
      </c>
      <c r="Q118" s="17"/>
      <c r="R118" s="22" t="s">
        <v>66</v>
      </c>
      <c r="S118" s="198" t="s">
        <v>67</v>
      </c>
      <c r="T118" s="199"/>
      <c r="U118" s="199"/>
      <c r="V118" s="199"/>
      <c r="W118" s="199"/>
      <c r="X118" s="199"/>
      <c r="Y118" s="199"/>
    </row>
    <row r="119" spans="1:26" s="8" customFormat="1" ht="20.399999999999999" hidden="1" customHeight="1" x14ac:dyDescent="0.2">
      <c r="A119" s="1" t="s">
        <v>114</v>
      </c>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s="7" customFormat="1" ht="35.1" hidden="1" customHeight="1" x14ac:dyDescent="0.2">
      <c r="A120" s="1" t="s">
        <v>114</v>
      </c>
      <c r="C120" s="182" t="s">
        <v>68</v>
      </c>
      <c r="D120" s="182"/>
      <c r="E120" s="182"/>
      <c r="F120" s="182"/>
      <c r="G120" s="182"/>
      <c r="H120" s="182"/>
      <c r="I120" s="183"/>
      <c r="J120" s="183"/>
      <c r="K120" s="183"/>
      <c r="L120" s="183"/>
      <c r="M120" s="183"/>
      <c r="N120" s="183"/>
      <c r="O120" s="183"/>
      <c r="P120" s="183"/>
      <c r="Q120" s="183"/>
      <c r="R120" s="183"/>
      <c r="S120" s="183"/>
      <c r="T120" s="183"/>
      <c r="U120" s="183"/>
      <c r="V120" s="183"/>
      <c r="W120" s="183"/>
      <c r="X120" s="183"/>
      <c r="Y120" s="183"/>
      <c r="Z120" s="183"/>
    </row>
    <row r="121" spans="1:26" s="7" customFormat="1" ht="35.1" hidden="1" customHeight="1" x14ac:dyDescent="0.2">
      <c r="A121" s="1" t="s">
        <v>114</v>
      </c>
      <c r="C121" s="182" t="s">
        <v>69</v>
      </c>
      <c r="D121" s="182"/>
      <c r="E121" s="182"/>
      <c r="F121" s="182"/>
      <c r="G121" s="182"/>
      <c r="H121" s="182"/>
      <c r="I121" s="183"/>
      <c r="J121" s="183"/>
      <c r="K121" s="183"/>
      <c r="L121" s="183"/>
      <c r="M121" s="183"/>
      <c r="N121" s="183"/>
      <c r="O121" s="183"/>
      <c r="P121" s="183"/>
      <c r="Q121" s="183"/>
      <c r="R121" s="183"/>
      <c r="S121" s="183"/>
      <c r="T121" s="183"/>
      <c r="U121" s="183"/>
      <c r="V121" s="183"/>
      <c r="W121" s="183"/>
      <c r="X121" s="183"/>
      <c r="Y121" s="183"/>
      <c r="Z121" s="183"/>
    </row>
    <row r="122" spans="1:26" s="7" customFormat="1" ht="19.8" hidden="1" customHeight="1" x14ac:dyDescent="0.2">
      <c r="A122" s="1" t="str">
        <f>IF($G$8="デジタルコンテンツ","×","eラーニング"&amp;CHAR(10)&amp;"eラーニング ＋ デジタルコンテンツ")</f>
        <v>eラーニング
eラーニング ＋ デジタルコンテンツ</v>
      </c>
      <c r="C122" s="26"/>
      <c r="D122" s="1"/>
      <c r="E122" s="26"/>
      <c r="F122" s="26"/>
      <c r="G122" s="26"/>
      <c r="H122" s="26"/>
      <c r="I122" s="25"/>
      <c r="J122" s="25"/>
      <c r="K122" s="25"/>
      <c r="L122" s="25"/>
      <c r="M122" s="25"/>
      <c r="N122" s="25"/>
      <c r="O122" s="25"/>
      <c r="P122" s="25"/>
      <c r="Q122" s="25"/>
      <c r="R122" s="25"/>
      <c r="S122" s="25"/>
      <c r="T122" s="25"/>
      <c r="U122" s="25"/>
      <c r="V122" s="25"/>
      <c r="W122" s="25"/>
      <c r="X122" s="25"/>
      <c r="Y122" s="25"/>
      <c r="Z122" s="25"/>
    </row>
    <row r="123" spans="1:26" s="7" customFormat="1" ht="35.1" hidden="1" customHeight="1" x14ac:dyDescent="0.2">
      <c r="A123" s="1" t="str">
        <f>IF($G$8="デジタルコンテンツ","×","eラーニング"&amp;CHAR(10)&amp;"eラーニング ＋ デジタルコンテンツ")</f>
        <v>eラーニング
eラーニング ＋ デジタルコンテンツ</v>
      </c>
      <c r="C123" s="68" t="s">
        <v>155</v>
      </c>
      <c r="D123" s="69"/>
      <c r="E123" s="69"/>
      <c r="F123" s="69"/>
      <c r="G123" s="69"/>
      <c r="H123" s="70"/>
      <c r="I123" s="109" t="s">
        <v>156</v>
      </c>
      <c r="J123" s="110"/>
      <c r="K123" s="110"/>
      <c r="L123" s="111"/>
      <c r="M123" s="124"/>
      <c r="N123" s="125"/>
      <c r="O123" s="125"/>
      <c r="P123" s="125"/>
      <c r="Q123" s="125"/>
      <c r="R123" s="125"/>
      <c r="S123" s="125"/>
      <c r="T123" s="125"/>
      <c r="U123" s="125"/>
      <c r="V123" s="125"/>
      <c r="W123" s="125"/>
      <c r="X123" s="125"/>
      <c r="Y123" s="125"/>
      <c r="Z123" s="126"/>
    </row>
    <row r="124" spans="1:26" s="7" customFormat="1" ht="35.1" hidden="1" customHeight="1" x14ac:dyDescent="0.2">
      <c r="A124" s="1" t="str">
        <f t="shared" ref="A124:A125" si="1">IF($G$8="デジタルコンテンツ","×","eラーニング"&amp;CHAR(10)&amp;"eラーニング ＋ デジタルコンテンツ")</f>
        <v>eラーニング
eラーニング ＋ デジタルコンテンツ</v>
      </c>
      <c r="C124" s="169"/>
      <c r="D124" s="170"/>
      <c r="E124" s="170"/>
      <c r="F124" s="170"/>
      <c r="G124" s="170"/>
      <c r="H124" s="171"/>
      <c r="I124" s="112" t="s">
        <v>157</v>
      </c>
      <c r="J124" s="113"/>
      <c r="K124" s="113"/>
      <c r="L124" s="114"/>
      <c r="M124" s="127"/>
      <c r="N124" s="128"/>
      <c r="O124" s="128"/>
      <c r="P124" s="128"/>
      <c r="Q124" s="128"/>
      <c r="R124" s="128"/>
      <c r="S124" s="128"/>
      <c r="T124" s="128"/>
      <c r="U124" s="128"/>
      <c r="V124" s="128"/>
      <c r="W124" s="128"/>
      <c r="X124" s="128"/>
      <c r="Y124" s="128"/>
      <c r="Z124" s="215"/>
    </row>
    <row r="125" spans="1:26" s="7" customFormat="1" ht="35.1" hidden="1" customHeight="1" x14ac:dyDescent="0.2">
      <c r="A125" s="1" t="str">
        <f t="shared" si="1"/>
        <v>eラーニング
eラーニング ＋ デジタルコンテンツ</v>
      </c>
      <c r="C125" s="56"/>
      <c r="D125" s="57"/>
      <c r="E125" s="57"/>
      <c r="F125" s="57"/>
      <c r="G125" s="57"/>
      <c r="H125" s="58"/>
      <c r="I125" s="273" t="s">
        <v>158</v>
      </c>
      <c r="J125" s="274"/>
      <c r="K125" s="274"/>
      <c r="L125" s="275"/>
      <c r="M125" s="32"/>
      <c r="N125" s="32"/>
      <c r="O125" s="32"/>
      <c r="P125" s="32"/>
      <c r="Q125" s="32"/>
      <c r="R125" s="32"/>
      <c r="S125" s="32"/>
      <c r="T125" s="32"/>
      <c r="U125" s="32"/>
      <c r="V125" s="32"/>
      <c r="W125" s="32"/>
      <c r="X125" s="32"/>
      <c r="Y125" s="32"/>
      <c r="Z125" s="33"/>
    </row>
    <row r="126" spans="1:26" s="7" customFormat="1" ht="20.399999999999999" customHeight="1" x14ac:dyDescent="0.2">
      <c r="A126" s="1" t="s">
        <v>96</v>
      </c>
      <c r="C126" s="26"/>
      <c r="D126" s="26"/>
      <c r="E126" s="26"/>
      <c r="F126" s="26"/>
      <c r="G126" s="26"/>
      <c r="H126" s="26"/>
      <c r="I126" s="25"/>
      <c r="J126" s="25"/>
      <c r="K126" s="25"/>
      <c r="L126" s="25"/>
      <c r="M126" s="25"/>
      <c r="N126" s="25"/>
      <c r="O126" s="25"/>
      <c r="P126" s="25"/>
      <c r="Q126" s="25"/>
      <c r="R126" s="25"/>
      <c r="S126" s="25"/>
      <c r="T126" s="25"/>
      <c r="U126" s="25"/>
      <c r="V126" s="25"/>
      <c r="W126" s="25"/>
      <c r="X126" s="25"/>
      <c r="Y126" s="25"/>
      <c r="Z126" s="25"/>
    </row>
    <row r="127" spans="1:26" s="7" customFormat="1" ht="58.8" customHeight="1" x14ac:dyDescent="0.2">
      <c r="A127" s="1" t="s">
        <v>96</v>
      </c>
      <c r="C127" s="50" t="s">
        <v>130</v>
      </c>
      <c r="D127" s="51"/>
      <c r="E127" s="51"/>
      <c r="F127" s="51"/>
      <c r="G127" s="51"/>
      <c r="H127" s="52"/>
      <c r="I127" s="40" t="s">
        <v>170</v>
      </c>
      <c r="J127" s="41"/>
      <c r="K127" s="44" t="s">
        <v>134</v>
      </c>
      <c r="L127" s="45"/>
      <c r="M127" s="45"/>
      <c r="N127" s="45"/>
      <c r="O127" s="45"/>
      <c r="P127" s="45"/>
      <c r="Q127" s="45"/>
      <c r="R127" s="45"/>
      <c r="S127" s="45"/>
      <c r="T127" s="45"/>
      <c r="U127" s="45"/>
      <c r="V127" s="45"/>
      <c r="W127" s="45"/>
      <c r="X127" s="45"/>
      <c r="Y127" s="45"/>
      <c r="Z127" s="46"/>
    </row>
    <row r="128" spans="1:26" s="7" customFormat="1" ht="27.6" customHeight="1" x14ac:dyDescent="0.2">
      <c r="A128" s="1" t="s">
        <v>96</v>
      </c>
      <c r="C128" s="53"/>
      <c r="D128" s="54"/>
      <c r="E128" s="54"/>
      <c r="F128" s="54"/>
      <c r="G128" s="54"/>
      <c r="H128" s="55"/>
      <c r="I128" s="42"/>
      <c r="J128" s="43"/>
      <c r="K128" s="47" t="s">
        <v>129</v>
      </c>
      <c r="L128" s="48"/>
      <c r="M128" s="48"/>
      <c r="N128" s="48"/>
      <c r="O128" s="48"/>
      <c r="P128" s="48"/>
      <c r="Q128" s="48"/>
      <c r="R128" s="48"/>
      <c r="S128" s="48"/>
      <c r="T128" s="48"/>
      <c r="U128" s="48"/>
      <c r="V128" s="48"/>
      <c r="W128" s="48"/>
      <c r="X128" s="48"/>
      <c r="Y128" s="48"/>
      <c r="Z128" s="49"/>
    </row>
    <row r="129" spans="3:26" s="8" customFormat="1" ht="20.399999999999999" customHeight="1" x14ac:dyDescent="0.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3:26" ht="75" customHeight="1" x14ac:dyDescent="0.2">
      <c r="C130" s="253" t="s">
        <v>23</v>
      </c>
      <c r="D130" s="254"/>
      <c r="E130" s="254"/>
      <c r="F130" s="254"/>
      <c r="G130" s="254"/>
      <c r="H130" s="254"/>
      <c r="I130" s="257" t="s">
        <v>77</v>
      </c>
      <c r="J130" s="258"/>
      <c r="K130" s="258"/>
      <c r="L130" s="258"/>
      <c r="M130" s="258"/>
      <c r="N130" s="258"/>
      <c r="O130" s="258"/>
      <c r="P130" s="258"/>
      <c r="Q130" s="258"/>
      <c r="R130" s="258"/>
      <c r="S130" s="258"/>
      <c r="T130" s="258"/>
      <c r="U130" s="258"/>
      <c r="V130" s="258"/>
      <c r="W130" s="258"/>
      <c r="X130" s="258"/>
      <c r="Y130" s="258"/>
      <c r="Z130" s="258"/>
    </row>
    <row r="131" spans="3:26" ht="150" customHeight="1" x14ac:dyDescent="0.2">
      <c r="C131" s="255">
        <v>0</v>
      </c>
      <c r="D131" s="256"/>
      <c r="E131" s="256"/>
      <c r="F131" s="256"/>
      <c r="G131" s="256"/>
      <c r="H131" s="256"/>
      <c r="I131" s="259"/>
      <c r="J131" s="260"/>
      <c r="K131" s="260"/>
      <c r="L131" s="260"/>
      <c r="M131" s="260"/>
      <c r="N131" s="260"/>
      <c r="O131" s="260"/>
      <c r="P131" s="260"/>
      <c r="Q131" s="260"/>
      <c r="R131" s="260"/>
      <c r="S131" s="260"/>
      <c r="T131" s="260"/>
      <c r="U131" s="260"/>
      <c r="V131" s="260"/>
      <c r="W131" s="260"/>
      <c r="X131" s="260"/>
      <c r="Y131" s="260"/>
      <c r="Z131" s="261"/>
    </row>
  </sheetData>
  <mergeCells count="245">
    <mergeCell ref="I125:L125"/>
    <mergeCell ref="W5:AA5"/>
    <mergeCell ref="V6:AB7"/>
    <mergeCell ref="M123:Z123"/>
    <mergeCell ref="M124:Z124"/>
    <mergeCell ref="C8:F8"/>
    <mergeCell ref="G8:N8"/>
    <mergeCell ref="C69:H70"/>
    <mergeCell ref="I69:J70"/>
    <mergeCell ref="K69:Z69"/>
    <mergeCell ref="K70:Z70"/>
    <mergeCell ref="C71:H72"/>
    <mergeCell ref="I71:J72"/>
    <mergeCell ref="K71:Z71"/>
    <mergeCell ref="K72:Z72"/>
    <mergeCell ref="C17:H17"/>
    <mergeCell ref="C15:H15"/>
    <mergeCell ref="P17:R17"/>
    <mergeCell ref="S17:Z17"/>
    <mergeCell ref="I92:J93"/>
    <mergeCell ref="S48:Z48"/>
    <mergeCell ref="C49:H50"/>
    <mergeCell ref="I49:L49"/>
    <mergeCell ref="I50:L50"/>
    <mergeCell ref="C130:H131"/>
    <mergeCell ref="I130:Z130"/>
    <mergeCell ref="I131:Z131"/>
    <mergeCell ref="B101:N101"/>
    <mergeCell ref="C55:Z55"/>
    <mergeCell ref="C56:H56"/>
    <mergeCell ref="J56:P56"/>
    <mergeCell ref="R56:Z56"/>
    <mergeCell ref="C63:H64"/>
    <mergeCell ref="C73:H74"/>
    <mergeCell ref="C65:H66"/>
    <mergeCell ref="C87:H89"/>
    <mergeCell ref="C104:Z104"/>
    <mergeCell ref="C105:E107"/>
    <mergeCell ref="F105:H105"/>
    <mergeCell ref="I105:Z105"/>
    <mergeCell ref="K65:Z65"/>
    <mergeCell ref="C123:H125"/>
    <mergeCell ref="I123:L123"/>
    <mergeCell ref="I124:L124"/>
    <mergeCell ref="C67:H68"/>
    <mergeCell ref="C90:H91"/>
    <mergeCell ref="K63:Z63"/>
    <mergeCell ref="B59:N59"/>
    <mergeCell ref="I1:Q1"/>
    <mergeCell ref="T1:U1"/>
    <mergeCell ref="V1:W1"/>
    <mergeCell ref="C13:Z13"/>
    <mergeCell ref="C14:H14"/>
    <mergeCell ref="I14:Z14"/>
    <mergeCell ref="B11:N11"/>
    <mergeCell ref="C18:H18"/>
    <mergeCell ref="I18:Z18"/>
    <mergeCell ref="I15:Z15"/>
    <mergeCell ref="C4:F4"/>
    <mergeCell ref="C9:F9"/>
    <mergeCell ref="G5:N5"/>
    <mergeCell ref="G9:N9"/>
    <mergeCell ref="C7:F7"/>
    <mergeCell ref="G7:N7"/>
    <mergeCell ref="I16:Z16"/>
    <mergeCell ref="B2:AA2"/>
    <mergeCell ref="C16:H16"/>
    <mergeCell ref="I17:O17"/>
    <mergeCell ref="C5:F5"/>
    <mergeCell ref="G4:N4"/>
    <mergeCell ref="C6:F6"/>
    <mergeCell ref="G6:N6"/>
    <mergeCell ref="M50:Z50"/>
    <mergeCell ref="C43:H43"/>
    <mergeCell ref="I43:L43"/>
    <mergeCell ref="I40:L40"/>
    <mergeCell ref="I48:R48"/>
    <mergeCell ref="M42:Z42"/>
    <mergeCell ref="M43:Z43"/>
    <mergeCell ref="I47:Z47"/>
    <mergeCell ref="S46:Z46"/>
    <mergeCell ref="I46:R46"/>
    <mergeCell ref="M49:Z49"/>
    <mergeCell ref="C54:Z54"/>
    <mergeCell ref="C57:H57"/>
    <mergeCell ref="C51:E53"/>
    <mergeCell ref="F51:H51"/>
    <mergeCell ref="I51:Z51"/>
    <mergeCell ref="F52:H52"/>
    <mergeCell ref="I52:O52"/>
    <mergeCell ref="P52:R52"/>
    <mergeCell ref="S52:Z52"/>
    <mergeCell ref="F53:H53"/>
    <mergeCell ref="I53:Z53"/>
    <mergeCell ref="I57:Z57"/>
    <mergeCell ref="K87:Z87"/>
    <mergeCell ref="K88:Z88"/>
    <mergeCell ref="K89:Z89"/>
    <mergeCell ref="I83:J84"/>
    <mergeCell ref="C83:H84"/>
    <mergeCell ref="I67:J68"/>
    <mergeCell ref="K67:Z67"/>
    <mergeCell ref="K68:Z68"/>
    <mergeCell ref="I87:J89"/>
    <mergeCell ref="C85:H86"/>
    <mergeCell ref="K75:Z75"/>
    <mergeCell ref="K76:Z76"/>
    <mergeCell ref="K74:Z74"/>
    <mergeCell ref="K78:Z78"/>
    <mergeCell ref="K64:Z64"/>
    <mergeCell ref="F22:H22"/>
    <mergeCell ref="I22:Z22"/>
    <mergeCell ref="C121:H121"/>
    <mergeCell ref="I121:Z121"/>
    <mergeCell ref="C115:O115"/>
    <mergeCell ref="C116:E116"/>
    <mergeCell ref="F116:O116"/>
    <mergeCell ref="C118:E118"/>
    <mergeCell ref="F118:H118"/>
    <mergeCell ref="I118:K118"/>
    <mergeCell ref="L118:M118"/>
    <mergeCell ref="S118:Y118"/>
    <mergeCell ref="C120:H120"/>
    <mergeCell ref="I120:Z120"/>
    <mergeCell ref="K85:Z85"/>
    <mergeCell ref="K86:Z86"/>
    <mergeCell ref="I98:J99"/>
    <mergeCell ref="K98:Z98"/>
    <mergeCell ref="C94:H95"/>
    <mergeCell ref="K73:Z73"/>
    <mergeCell ref="M37:R37"/>
    <mergeCell ref="I90:J91"/>
    <mergeCell ref="K90:Z90"/>
    <mergeCell ref="K91:Z91"/>
    <mergeCell ref="C92:H93"/>
    <mergeCell ref="K61:Z61"/>
    <mergeCell ref="C61:H62"/>
    <mergeCell ref="C81:H82"/>
    <mergeCell ref="C79:H80"/>
    <mergeCell ref="C77:H78"/>
    <mergeCell ref="K93:Z93"/>
    <mergeCell ref="K80:Z80"/>
    <mergeCell ref="K81:Z81"/>
    <mergeCell ref="K82:Z82"/>
    <mergeCell ref="K83:Z83"/>
    <mergeCell ref="K62:Z62"/>
    <mergeCell ref="I61:J62"/>
    <mergeCell ref="K77:Z77"/>
    <mergeCell ref="K79:Z79"/>
    <mergeCell ref="I65:J66"/>
    <mergeCell ref="I73:J74"/>
    <mergeCell ref="I85:J86"/>
    <mergeCell ref="I63:J64"/>
    <mergeCell ref="K84:Z84"/>
    <mergeCell ref="K66:Z66"/>
    <mergeCell ref="C75:H76"/>
    <mergeCell ref="I75:J76"/>
    <mergeCell ref="C48:H48"/>
    <mergeCell ref="C47:H47"/>
    <mergeCell ref="I29:Z29"/>
    <mergeCell ref="F30:H30"/>
    <mergeCell ref="I30:Z30"/>
    <mergeCell ref="C20:E22"/>
    <mergeCell ref="F20:H20"/>
    <mergeCell ref="I20:Z20"/>
    <mergeCell ref="F21:H21"/>
    <mergeCell ref="B24:N24"/>
    <mergeCell ref="P32:R32"/>
    <mergeCell ref="S32:Z32"/>
    <mergeCell ref="F33:H33"/>
    <mergeCell ref="I33:Z33"/>
    <mergeCell ref="C44:H44"/>
    <mergeCell ref="C37:H40"/>
    <mergeCell ref="I39:L39"/>
    <mergeCell ref="S44:Z44"/>
    <mergeCell ref="I44:R44"/>
    <mergeCell ref="I21:O21"/>
    <mergeCell ref="P21:R21"/>
    <mergeCell ref="C31:H31"/>
    <mergeCell ref="I31:Z31"/>
    <mergeCell ref="C36:H36"/>
    <mergeCell ref="S38:Z38"/>
    <mergeCell ref="M41:Z41"/>
    <mergeCell ref="M38:R38"/>
    <mergeCell ref="C34:H35"/>
    <mergeCell ref="I35:Z35"/>
    <mergeCell ref="I34:Z34"/>
    <mergeCell ref="C19:H19"/>
    <mergeCell ref="I19:Z19"/>
    <mergeCell ref="C46:H46"/>
    <mergeCell ref="I45:Z45"/>
    <mergeCell ref="M39:Z39"/>
    <mergeCell ref="I36:Z36"/>
    <mergeCell ref="F29:H29"/>
    <mergeCell ref="C45:H45"/>
    <mergeCell ref="I37:L37"/>
    <mergeCell ref="M40:Z40"/>
    <mergeCell ref="I108:J108"/>
    <mergeCell ref="F106:H107"/>
    <mergeCell ref="I106:Z106"/>
    <mergeCell ref="C103:Z103"/>
    <mergeCell ref="I94:J95"/>
    <mergeCell ref="K94:Z94"/>
    <mergeCell ref="K95:Z95"/>
    <mergeCell ref="K108:Z108"/>
    <mergeCell ref="S21:Z21"/>
    <mergeCell ref="C26:Z26"/>
    <mergeCell ref="I28:Z28"/>
    <mergeCell ref="C32:E33"/>
    <mergeCell ref="F32:H32"/>
    <mergeCell ref="I32:O32"/>
    <mergeCell ref="C41:H42"/>
    <mergeCell ref="I41:L41"/>
    <mergeCell ref="I42:L42"/>
    <mergeCell ref="C27:E28"/>
    <mergeCell ref="F27:H27"/>
    <mergeCell ref="I27:Z27"/>
    <mergeCell ref="F28:H28"/>
    <mergeCell ref="C29:E30"/>
    <mergeCell ref="S37:Z37"/>
    <mergeCell ref="I38:L38"/>
    <mergeCell ref="V8:AB9"/>
    <mergeCell ref="I127:J128"/>
    <mergeCell ref="K127:Z127"/>
    <mergeCell ref="K128:Z128"/>
    <mergeCell ref="C127:H128"/>
    <mergeCell ref="I77:J78"/>
    <mergeCell ref="I79:J80"/>
    <mergeCell ref="I81:J82"/>
    <mergeCell ref="C112:H112"/>
    <mergeCell ref="I112:Z112"/>
    <mergeCell ref="C113:H113"/>
    <mergeCell ref="I113:Z113"/>
    <mergeCell ref="C110:Z110"/>
    <mergeCell ref="C111:H111"/>
    <mergeCell ref="C96:H97"/>
    <mergeCell ref="I96:J97"/>
    <mergeCell ref="K96:Z96"/>
    <mergeCell ref="K97:Z97"/>
    <mergeCell ref="I107:Z107"/>
    <mergeCell ref="C108:H108"/>
    <mergeCell ref="I111:Z111"/>
    <mergeCell ref="K92:Z92"/>
    <mergeCell ref="C98:H99"/>
    <mergeCell ref="K99:Z99"/>
  </mergeCells>
  <phoneticPr fontId="3"/>
  <dataValidations count="16">
    <dataValidation type="list" allowBlank="1" showInputMessage="1" showErrorMessage="1" sqref="Q118" xr:uid="{AB19AC4F-2727-4337-B367-D8ACA04745CF}">
      <formula1>"1,2,3,4,5,6,7,8,9,10,11,12,13,14,15,16,17,18,19,20,21,22,23,24,25,26,27,28,29,30,31"</formula1>
    </dataValidation>
    <dataValidation type="list" allowBlank="1" showInputMessage="1" showErrorMessage="1" sqref="O118" xr:uid="{81529995-B09A-47F3-840C-58D56FAFB221}">
      <formula1>"1,2,3,4,5,6,7,8,9,10,11,12"</formula1>
    </dataValidation>
    <dataValidation type="list" allowBlank="1" showInputMessage="1" showErrorMessage="1" sqref="L118:M118" xr:uid="{6B7B753C-E8F0-4B4D-9601-F547B3AF5804}">
      <formula1>"2019,2020,2021,2022,2023,2024,2025"</formula1>
    </dataValidation>
    <dataValidation type="list" allowBlank="1" showInputMessage="1" showErrorMessage="1" sqref="F118" xr:uid="{5C3F9AC0-359C-4FA3-AFB4-0692E6F347D3}">
      <formula1>"新規,更新"</formula1>
    </dataValidation>
    <dataValidation type="list" allowBlank="1" showInputMessage="1" showErrorMessage="1" sqref="I87" xr:uid="{477A2C57-E777-42E2-B1EA-14BB86EDC7C9}">
      <formula1>"－,同意する"</formula1>
    </dataValidation>
    <dataValidation type="list" allowBlank="1" showInputMessage="1" showErrorMessage="1" sqref="I90:J99 I61:J86" xr:uid="{34BF82EB-57E5-457B-87A1-515991BB49E5}">
      <formula1>"『同意する』を選択してください,同意する"</formula1>
    </dataValidation>
    <dataValidation type="list" allowBlank="1" showInputMessage="1" showErrorMessage="1" sqref="F116:O116" xr:uid="{10090120-EABF-4CB9-8952-BF365C41262B}">
      <formula1>"Advanced か Premium を選択願います,Advanced,Premium"</formula1>
    </dataValidation>
    <dataValidation type="list" allowBlank="1" showInputMessage="1" showErrorMessage="1" sqref="G9:N9" xr:uid="{6D0207CD-27B9-466D-91C4-0E10097B4811}">
      <formula1>"直販,販社経由"</formula1>
    </dataValidation>
    <dataValidation type="list" allowBlank="1" showInputMessage="1" showErrorMessage="1" sqref="G7:N7" xr:uid="{8AEA5759-E90C-41A1-ACBA-8A616D72AF07}">
      <formula1>"－,サポートプラス Lite,サポートプラス Standard,サポートプラス Pro,サポートプラス Enterprise,RS標準サポート（ Atlassian オンプレミス、Alfresco、workato、Tableau、CADRE、MEND、Cadre+TABLEAU ）"</formula1>
    </dataValidation>
    <dataValidation type="list" allowBlank="1" showInputMessage="1" showErrorMessage="1" sqref="M49:Z49" xr:uid="{75745D52-1592-434E-93E9-ED038E32114D}">
      <formula1>"連携ツールを選択して下さい,Slack,Microsoft Teams"</formula1>
    </dataValidation>
    <dataValidation type="list" allowBlank="1" showInputMessage="1" showErrorMessage="1" sqref="I127:J128" xr:uid="{3BA81150-E99E-449A-AFA9-6E34E39869A9}">
      <formula1>"選択してください,今は同意しない,同意する"</formula1>
    </dataValidation>
    <dataValidation type="list" allowBlank="1" showInputMessage="1" showErrorMessage="1" sqref="I108:J113" xr:uid="{8CC51993-694D-4C63-A77C-0EAF7FC6B39D}">
      <formula1>"希望しない,希望する"</formula1>
    </dataValidation>
    <dataValidation type="list" allowBlank="1" showInputMessage="1" showErrorMessage="1" sqref="G4:N4" xr:uid="{C10ECAAC-83CE-4570-B6FA-40793C5FBB53}">
      <formula1>"Atlassian Cloud,Atlassian Cloud のトライアル環境無し購入,Atlassian オンプレミス,Trello,Opsgenie,Statuspage,Tableau,Alfresco,MEND,workato,Slack,CADRE,Cadre+TABLEAU,研修/eラーニング,全部"</formula1>
    </dataValidation>
    <dataValidation type="list" allowBlank="1" showInputMessage="1" showErrorMessage="1" sqref="G5:N5" xr:uid="{B8D207FC-C8F0-478B-83DB-79D12598EE47}">
      <formula1>"年間,月間"</formula1>
    </dataValidation>
    <dataValidation type="list" allowBlank="1" showInputMessage="1" showErrorMessage="1" sqref="G6:N6" xr:uid="{E38A814E-70B0-45B8-80B5-DC85FAB5BE93}">
      <formula1>"－,Jira Service Management のみ,Bitbucket Cloud を含む,Atlassian Guard を含む,Bitbucket Cloud ＋ Atlassian Guard"</formula1>
    </dataValidation>
    <dataValidation type="list" allowBlank="1" showInputMessage="1" showErrorMessage="1" sqref="G8:N8" xr:uid="{ECB101FF-DA2F-4951-8C55-2E7F754864B8}">
      <formula1>"－,eラーニング,デジタルコンテンツ,eラーニング ＋ デジタルコンテンツ"</formula1>
    </dataValidation>
  </dataValidations>
  <hyperlinks>
    <hyperlink ref="K66" r:id="rId1" display="https://ricksoft.jp/cloud/atlassian-cloud/images/AtlasianCloud-price-usage-period.pdf" xr:uid="{020B1D5B-4D5F-4F64-B94A-E5690D4D4753}"/>
    <hyperlink ref="K89" r:id="rId2" xr:uid="{A0572435-3EB2-4E7C-AEDC-13BD9A1D44F7}"/>
    <hyperlink ref="K84" r:id="rId3" xr:uid="{68F5DD64-D2DD-485F-B83D-382F28A972B3}"/>
    <hyperlink ref="K82" r:id="rId4" xr:uid="{6FEF417A-6C13-47D7-900A-73659845938F}"/>
    <hyperlink ref="K78" r:id="rId5" location="opsgenie" xr:uid="{E2291D90-27E8-4C36-B960-EE78C7CDAD7F}"/>
    <hyperlink ref="K80" r:id="rId6" xr:uid="{440EB18A-33AF-4772-B5DB-FABEB5BEBC89}"/>
    <hyperlink ref="K88" r:id="rId7" xr:uid="{BB7264E9-EF28-4E7E-A66C-8674C236B45A}"/>
    <hyperlink ref="K93" r:id="rId8" xr:uid="{3CF2EBC5-2C3B-426F-A150-5D27A697AE27}"/>
    <hyperlink ref="K62" r:id="rId9" xr:uid="{5E73D354-81F0-447C-AD5E-94D09E405298}"/>
    <hyperlink ref="K86" r:id="rId10" xr:uid="{E4B9CD3C-E2A5-4833-AE72-BD759817112B}"/>
    <hyperlink ref="S37" r:id="rId11" xr:uid="{E6AC4CCD-D8FD-4F34-BC7D-3EE0E8922240}"/>
    <hyperlink ref="K95" r:id="rId12" xr:uid="{50B3F2CA-C576-4DE6-AC3A-91F81063DA4E}"/>
    <hyperlink ref="K99" r:id="rId13" xr:uid="{9E62B92D-A486-4D96-B020-0E9E34604341}"/>
    <hyperlink ref="K97" r:id="rId14" xr:uid="{6020572F-E678-4F57-B9BA-57225AC9AB70}"/>
    <hyperlink ref="K91" r:id="rId15" xr:uid="{0DFAAF24-4205-47BA-AAD6-6EDEBC03C6F8}"/>
    <hyperlink ref="K128" r:id="rId16" xr:uid="{8D5B07F7-B308-4C4B-B69E-EC80C05FF0F9}"/>
    <hyperlink ref="K64" r:id="rId17" xr:uid="{799DD15D-1D5C-4728-8E51-D360CD199628}"/>
    <hyperlink ref="K72" r:id="rId18" xr:uid="{AFC039D6-56AE-462B-95F0-ADF506A7E74C}"/>
    <hyperlink ref="K70" r:id="rId19" xr:uid="{80DAD994-E2FE-44B2-A946-AC84DFA343C0}"/>
    <hyperlink ref="K76" r:id="rId20" location="statuspage" xr:uid="{8F69A786-DDBB-48AB-B986-71D444CDC91D}"/>
    <hyperlink ref="K74" r:id="rId21" location="trello" xr:uid="{F0F85D9C-D9CF-4E30-9B66-E45392F640A6}"/>
    <hyperlink ref="K68" r:id="rId22" location="pty-products" xr:uid="{77F88576-6DAE-47F7-8811-43BBA3D22860}"/>
  </hyperlinks>
  <printOptions horizontalCentered="1"/>
  <pageMargins left="0" right="0" top="0.39370078740157483" bottom="0.39370078740157483" header="0" footer="0"/>
  <pageSetup paperSize="9" scale="49" fitToHeight="2" orientation="portrait" r:id="rId23"/>
  <headerFooter alignWithMargins="0"/>
  <rowBreaks count="1" manualBreakCount="1">
    <brk id="58" max="27" man="1"/>
  </rowBreaks>
  <drawing r:id="rId24"/>
  <legacyDrawing r:id="rId25"/>
  <mc:AlternateContent xmlns:mc="http://schemas.openxmlformats.org/markup-compatibility/2006">
    <mc:Choice Requires="x14">
      <controls>
        <mc:AlternateContent xmlns:mc="http://schemas.openxmlformats.org/markup-compatibility/2006">
          <mc:Choice Requires="x14">
            <control shapeId="1029" r:id="rId26" name="Check Box 5">
              <controlPr defaultSize="0" autoFill="0" autoLine="0" autoPict="0">
                <anchor moveWithCells="1">
                  <from>
                    <xdr:col>8</xdr:col>
                    <xdr:colOff>121920</xdr:colOff>
                    <xdr:row>55</xdr:row>
                    <xdr:rowOff>137160</xdr:rowOff>
                  </from>
                  <to>
                    <xdr:col>8</xdr:col>
                    <xdr:colOff>388620</xdr:colOff>
                    <xdr:row>55</xdr:row>
                    <xdr:rowOff>335280</xdr:rowOff>
                  </to>
                </anchor>
              </controlPr>
            </control>
          </mc:Choice>
        </mc:AlternateContent>
        <mc:AlternateContent xmlns:mc="http://schemas.openxmlformats.org/markup-compatibility/2006">
          <mc:Choice Requires="x14">
            <control shapeId="1033" r:id="rId27" name="Check Box 9">
              <controlPr defaultSize="0" autoFill="0" autoLine="0" autoPict="0">
                <anchor moveWithCells="1">
                  <from>
                    <xdr:col>16</xdr:col>
                    <xdr:colOff>121920</xdr:colOff>
                    <xdr:row>55</xdr:row>
                    <xdr:rowOff>137160</xdr:rowOff>
                  </from>
                  <to>
                    <xdr:col>16</xdr:col>
                    <xdr:colOff>388620</xdr:colOff>
                    <xdr:row>55</xdr:row>
                    <xdr:rowOff>335280</xdr:rowOff>
                  </to>
                </anchor>
              </controlPr>
            </control>
          </mc:Choice>
        </mc:AlternateContent>
        <mc:AlternateContent xmlns:mc="http://schemas.openxmlformats.org/markup-compatibility/2006">
          <mc:Choice Requires="x14">
            <control shapeId="1041" r:id="rId28" name="Group Box 17">
              <controlPr defaultSize="0" autoFill="0" autoPict="0">
                <anchor moveWithCells="1">
                  <from>
                    <xdr:col>7</xdr:col>
                    <xdr:colOff>342900</xdr:colOff>
                    <xdr:row>107</xdr:row>
                    <xdr:rowOff>7620</xdr:rowOff>
                  </from>
                  <to>
                    <xdr:col>11</xdr:col>
                    <xdr:colOff>373380</xdr:colOff>
                    <xdr:row>125</xdr:row>
                    <xdr:rowOff>30480</xdr:rowOff>
                  </to>
                </anchor>
              </controlPr>
            </control>
          </mc:Choice>
        </mc:AlternateContent>
        <mc:AlternateContent xmlns:mc="http://schemas.openxmlformats.org/markup-compatibility/2006">
          <mc:Choice Requires="x14">
            <control shapeId="1042" r:id="rId29" name="Group Box 18">
              <controlPr defaultSize="0" autoFill="0" autoPict="0">
                <anchor moveWithCells="1">
                  <from>
                    <xdr:col>7</xdr:col>
                    <xdr:colOff>289560</xdr:colOff>
                    <xdr:row>108</xdr:row>
                    <xdr:rowOff>0</xdr:rowOff>
                  </from>
                  <to>
                    <xdr:col>12</xdr:col>
                    <xdr:colOff>22860</xdr:colOff>
                    <xdr:row>126</xdr:row>
                    <xdr:rowOff>350520</xdr:rowOff>
                  </to>
                </anchor>
              </controlPr>
            </control>
          </mc:Choice>
        </mc:AlternateContent>
        <mc:AlternateContent xmlns:mc="http://schemas.openxmlformats.org/markup-compatibility/2006">
          <mc:Choice Requires="x14">
            <control shapeId="1043" r:id="rId30" name="Group Box 19">
              <controlPr defaultSize="0" autoFill="0" autoPict="0">
                <anchor moveWithCells="1">
                  <from>
                    <xdr:col>7</xdr:col>
                    <xdr:colOff>190500</xdr:colOff>
                    <xdr:row>113</xdr:row>
                    <xdr:rowOff>0</xdr:rowOff>
                  </from>
                  <to>
                    <xdr:col>13</xdr:col>
                    <xdr:colOff>7620</xdr:colOff>
                    <xdr:row>126</xdr:row>
                    <xdr:rowOff>579120</xdr:rowOff>
                  </to>
                </anchor>
              </controlPr>
            </control>
          </mc:Choice>
        </mc:AlternateContent>
        <mc:AlternateContent xmlns:mc="http://schemas.openxmlformats.org/markup-compatibility/2006">
          <mc:Choice Requires="x14">
            <control shapeId="1044" r:id="rId31" name="Group Box 20">
              <controlPr defaultSize="0" autoFill="0" autoPict="0">
                <anchor moveWithCells="1">
                  <from>
                    <xdr:col>7</xdr:col>
                    <xdr:colOff>342900</xdr:colOff>
                    <xdr:row>113</xdr:row>
                    <xdr:rowOff>0</xdr:rowOff>
                  </from>
                  <to>
                    <xdr:col>11</xdr:col>
                    <xdr:colOff>388620</xdr:colOff>
                    <xdr:row>126</xdr:row>
                    <xdr:rowOff>365760</xdr:rowOff>
                  </to>
                </anchor>
              </controlPr>
            </control>
          </mc:Choice>
        </mc:AlternateContent>
        <mc:AlternateContent xmlns:mc="http://schemas.openxmlformats.org/markup-compatibility/2006">
          <mc:Choice Requires="x14">
            <control shapeId="1062" r:id="rId32" name="Group Box 38">
              <controlPr defaultSize="0" autoFill="0" autoPict="0">
                <anchor moveWithCells="1">
                  <from>
                    <xdr:col>7</xdr:col>
                    <xdr:colOff>190500</xdr:colOff>
                    <xdr:row>107</xdr:row>
                    <xdr:rowOff>0</xdr:rowOff>
                  </from>
                  <to>
                    <xdr:col>13</xdr:col>
                    <xdr:colOff>0</xdr:colOff>
                    <xdr:row>125</xdr:row>
                    <xdr:rowOff>243840</xdr:rowOff>
                  </to>
                </anchor>
              </controlPr>
            </control>
          </mc:Choice>
        </mc:AlternateContent>
        <mc:AlternateContent xmlns:mc="http://schemas.openxmlformats.org/markup-compatibility/2006">
          <mc:Choice Requires="x14">
            <control shapeId="1063" r:id="rId33" name="Group Box 39">
              <controlPr defaultSize="0" autoFill="0" autoPict="0">
                <anchor moveWithCells="1">
                  <from>
                    <xdr:col>7</xdr:col>
                    <xdr:colOff>342900</xdr:colOff>
                    <xdr:row>107</xdr:row>
                    <xdr:rowOff>1135380</xdr:rowOff>
                  </from>
                  <to>
                    <xdr:col>11</xdr:col>
                    <xdr:colOff>388620</xdr:colOff>
                    <xdr:row>126</xdr:row>
                    <xdr:rowOff>365760</xdr:rowOff>
                  </to>
                </anchor>
              </controlPr>
            </control>
          </mc:Choice>
        </mc:AlternateContent>
        <mc:AlternateContent xmlns:mc="http://schemas.openxmlformats.org/markup-compatibility/2006">
          <mc:Choice Requires="x14">
            <control shapeId="1064" r:id="rId34" name="Group Box 40">
              <controlPr defaultSize="0" autoFill="0" autoPict="0">
                <anchor moveWithCells="1">
                  <from>
                    <xdr:col>7</xdr:col>
                    <xdr:colOff>342900</xdr:colOff>
                    <xdr:row>108</xdr:row>
                    <xdr:rowOff>0</xdr:rowOff>
                  </from>
                  <to>
                    <xdr:col>11</xdr:col>
                    <xdr:colOff>358140</xdr:colOff>
                    <xdr:row>126</xdr:row>
                    <xdr:rowOff>342900</xdr:rowOff>
                  </to>
                </anchor>
              </controlPr>
            </control>
          </mc:Choice>
        </mc:AlternateContent>
        <mc:AlternateContent xmlns:mc="http://schemas.openxmlformats.org/markup-compatibility/2006">
          <mc:Choice Requires="x14">
            <control shapeId="1065" r:id="rId35" name="Group Box 41">
              <controlPr defaultSize="0" autoFill="0" autoPict="0">
                <anchor moveWithCells="1">
                  <from>
                    <xdr:col>7</xdr:col>
                    <xdr:colOff>190500</xdr:colOff>
                    <xdr:row>108</xdr:row>
                    <xdr:rowOff>0</xdr:rowOff>
                  </from>
                  <to>
                    <xdr:col>13</xdr:col>
                    <xdr:colOff>0</xdr:colOff>
                    <xdr:row>126</xdr:row>
                    <xdr:rowOff>548640</xdr:rowOff>
                  </to>
                </anchor>
              </controlPr>
            </control>
          </mc:Choice>
        </mc:AlternateContent>
        <mc:AlternateContent xmlns:mc="http://schemas.openxmlformats.org/markup-compatibility/2006">
          <mc:Choice Requires="x14">
            <control shapeId="1068" r:id="rId36" name="Button 44">
              <controlPr defaultSize="0" print="0" autoFill="0" autoPict="0" macro="[0]!ボタン1_Click">
                <anchor moveWithCells="1" sizeWithCells="1">
                  <from>
                    <xdr:col>21</xdr:col>
                    <xdr:colOff>403860</xdr:colOff>
                    <xdr:row>3</xdr:row>
                    <xdr:rowOff>22860</xdr:rowOff>
                  </from>
                  <to>
                    <xdr:col>25</xdr:col>
                    <xdr:colOff>449580</xdr:colOff>
                    <xdr:row>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ユーザー情報登録申請書</vt:lpstr>
      <vt:lpstr>ユーザー情報登録申請書!Print_Area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ishihara.sayaka</dc:creator>
  <cp:lastModifiedBy>秀彦 國谷</cp:lastModifiedBy>
  <cp:lastPrinted>2024-05-21T10:10:38Z</cp:lastPrinted>
  <dcterms:created xsi:type="dcterms:W3CDTF">2018-10-30T02:49:35Z</dcterms:created>
  <dcterms:modified xsi:type="dcterms:W3CDTF">2024-10-08T06:25:55Z</dcterms:modified>
</cp:coreProperties>
</file>